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Садовая 18" sheetId="3" r:id="rId3"/>
  </sheets>
  <definedNames>
    <definedName name="_xlnm.Print_Area" localSheetId="0">'Основное'!$A$1:$I$33</definedName>
    <definedName name="_xlnm.Print_Area" localSheetId="2">'Садовая 18'!$A$1:$L$64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<sst xmlns="http://schemas.openxmlformats.org/spreadsheetml/2006/main" count="199" uniqueCount="141">
  <si>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</si>
  <si>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</si>
  <si>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</si>
  <si>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</si>
  <si>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</si>
  <si>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</si>
  <si>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</si>
  <si>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</si>
  <si>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</si>
  <si>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</si>
  <si>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</si>
  <si>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</si>
  <si>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</si>
  <si>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</si>
  <si>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</si>
  <si>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</si>
  <si>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</si>
  <si>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</si>
  <si>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</si>
  <si>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</si>
  <si>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</si>
  <si>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</si>
  <si>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</si>
  <si>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</si>
  <si>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</si>
  <si>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</si>
  <si>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</si>
  <si>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</si>
  <si>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</si>
  <si>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</si>
  <si>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</si>
  <si>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</si>
  <si>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</si>
  <si>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</si>
  <si>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</si>
  <si>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</si>
  <si>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</si>
  <si>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</si>
  <si>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</si>
  <si>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</si>
  <si>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</si>
  <si>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</si>
  <si>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ремонт подъезда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</si>
  <si>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</si>
  <si>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</si>
  <si>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</si>
  <si>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</si>
  <si>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</si>
  <si>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</si>
  <si>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</si>
  <si>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</si>
  <si>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</si>
  <si>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</si>
  <si>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</si>
  <si>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</si>
  <si>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</si>
  <si>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</si>
  <si>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</si>
  <si>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</si>
  <si>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</si>
  <si>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</si>
  <si>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</si>
  <si>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</si>
  <si>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</si>
  <si>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</si>
  <si>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</si>
  <si>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</si>
  <si>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</si>
  <si>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</si>
  <si>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</si>
  <si>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</si>
  <si>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</si>
  <si>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</si>
  <si>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</si>
  <si>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</si>
  <si>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</si>
  <si>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</si>
  <si>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</si>
  <si>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</si>
  <si>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</si>
  <si>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Количество квартир - 179</t>
  </si>
  <si>
    <t>Площадь подвала - 1186,9 кв. м</t>
  </si>
  <si>
    <t>Площадь кровли - 1363,1 кв. м</t>
  </si>
  <si>
    <t xml:space="preserve">Адрес дома - Садовая 18 </t>
  </si>
  <si>
    <t>Площадь подъезда - 1295 кв. м</t>
  </si>
  <si>
    <t>Площадь газона - 256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</si>
  <si>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</si>
  <si>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</si>
  <si>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</si>
  <si>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</si>
  <si>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</si>
  <si>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</si>
  <si>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</si>
  <si>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</si>
  <si>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</si>
  <si>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</si>
  <si>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</si>
  <si>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</si>
  <si>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</si>
  <si>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</si>
  <si>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</si>
  <si>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</si>
  <si>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</si>
  <si>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</si>
  <si>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</si>
  <si>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</si>
  <si>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</si>
  <si>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</si>
  <si>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</si>
  <si>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</si>
  <si>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</si>
  <si>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</si>
  <si>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</si>
  <si>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</si>
  <si>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</si>
  <si>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</si>
  <si>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</si>
  <si>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</si>
  <si>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</si>
  <si>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</si>
  <si>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</si>
  <si>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</si>
  <si>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</si>
  <si>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</si>
  <si>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</si>
  <si>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</si>
  <si>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</si>
  <si>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1575800 руб</t>
  </si>
  <si>
    <t>154606 руб</t>
  </si>
  <si>
    <t>1578082 руб</t>
  </si>
  <si>
    <t>154761 руб</t>
  </si>
  <si>
    <t>40650 руб</t>
  </si>
  <si>
    <t>1618732 руб</t>
  </si>
  <si>
    <t>203012 руб</t>
  </si>
  <si>
    <t xml:space="preserve">  (Справочно: текущий ремонт по состоянию на 31.12.2015 г. не освоено  31398 руб.)</t>
  </si>
  <si>
    <t>Прочие(бух.усл.)</t>
  </si>
  <si>
    <t>Общая площадь дома - 9236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</si>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</sst>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2" xfId="53" applyFont="1" applyBorder="1">
      <alignment horizontal="left"/>
      <protection/>
    </xf>
    <xf numFmtId="1" fontId="8" fillId="0" borderId="11" xfId="53" applyNumberFormat="1" applyFont="1" applyBorder="1" applyAlignment="1">
      <alignment horizontal="right"/>
      <protection/>
    </xf>
    <xf numFmtId="0" fontId="8" fillId="0" borderId="17" xfId="53" applyFont="1" applyBorder="1" applyAlignment="1">
      <alignment horizontal="left"/>
      <protection/>
    </xf>
    <xf numFmtId="0" fontId="8" fillId="0" borderId="13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0" xfId="53" applyFont="1">
      <alignment horizontal="left"/>
      <protection/>
    </xf>
    <xf numFmtId="0" fontId="6" fillId="0" borderId="0" xfId="53" applyFont="1" applyAlignme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" fillId="0" borderId="0" xfId="53" applyFont="1">
      <alignment horizontal="left"/>
      <protection/>
    </xf>
    <xf numFmtId="0" fontId="2" fillId="0" borderId="0" xfId="53" applyFont="1" applyAlignment="1">
      <alignment horizontal="righ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 applyAlignment="1">
      <alignment horizontal="right"/>
      <protection/>
    </xf>
    <xf numFmtId="0" fontId="8" fillId="0" borderId="10" xfId="53" applyFont="1" applyBorder="1">
      <alignment horizontal="left"/>
      <protection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8" fillId="0" borderId="17" xfId="53" applyFont="1" applyBorder="1" applyAlignment="1">
      <alignment horizontal="right"/>
      <protection/>
    </xf>
    <xf numFmtId="0" fontId="8" fillId="0" borderId="13" xfId="53" applyFont="1" applyBorder="1" applyAlignment="1">
      <alignment horizontal="right"/>
      <protection/>
    </xf>
    <xf numFmtId="0" fontId="8" fillId="0" borderId="15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3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0" t="s">
        <v>8</v>
      </c>
      <c r="B1" s="12" t="s">
        <v>40</v>
      </c>
      <c r="C1" s="50" t="s">
        <v>41</v>
      </c>
      <c r="D1" s="42" t="s">
        <v>116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48</v>
      </c>
      <c r="C2" s="51">
        <v>3696.6</v>
      </c>
      <c r="D2" s="11">
        <v>0</v>
      </c>
      <c r="E2" s="43">
        <v>0</v>
      </c>
      <c r="F2" s="18"/>
      <c r="G2" s="22"/>
      <c r="H2" s="19"/>
      <c r="I2" s="23"/>
    </row>
    <row r="3" spans="1:9" ht="12.75">
      <c r="A3" s="11">
        <v>2</v>
      </c>
      <c r="B3" s="11" t="s">
        <v>49</v>
      </c>
      <c r="C3" s="51">
        <v>7320.08</v>
      </c>
      <c r="D3" s="11">
        <v>0</v>
      </c>
      <c r="E3" s="43">
        <v>0</v>
      </c>
      <c r="F3" s="18"/>
      <c r="G3" s="11"/>
      <c r="H3" s="19"/>
      <c r="I3" s="23"/>
    </row>
    <row r="4" spans="1:9" ht="12.75">
      <c r="A4" s="11">
        <v>3</v>
      </c>
      <c r="B4" s="11" t="s">
        <v>50</v>
      </c>
      <c r="C4" s="51">
        <v>3698.3</v>
      </c>
      <c r="D4" s="11">
        <v>0</v>
      </c>
      <c r="E4" s="43">
        <v>0</v>
      </c>
      <c r="F4" s="18"/>
      <c r="G4" s="11"/>
      <c r="H4" s="19"/>
      <c r="I4" s="23"/>
    </row>
    <row r="5" spans="1:9" ht="12.75">
      <c r="A5" s="11">
        <v>4</v>
      </c>
      <c r="B5" s="11" t="s">
        <v>51</v>
      </c>
      <c r="C5" s="51">
        <v>3720</v>
      </c>
      <c r="D5" s="11">
        <v>0</v>
      </c>
      <c r="E5" s="43">
        <v>0</v>
      </c>
      <c r="F5" s="18"/>
      <c r="G5" s="11"/>
      <c r="H5" s="19"/>
      <c r="I5" s="23"/>
    </row>
    <row r="6" spans="1:9" ht="12.75">
      <c r="A6" s="11">
        <v>5</v>
      </c>
      <c r="B6" s="11" t="s">
        <v>52</v>
      </c>
      <c r="C6" s="51">
        <v>10961.46</v>
      </c>
      <c r="D6" s="11">
        <v>0</v>
      </c>
      <c r="E6" s="43">
        <v>0</v>
      </c>
      <c r="F6" s="28"/>
      <c r="G6" s="11"/>
      <c r="H6" s="19"/>
      <c r="I6" s="23"/>
    </row>
    <row r="7" spans="1:9" ht="12.75">
      <c r="A7" s="11">
        <v>6</v>
      </c>
      <c r="B7" s="11" t="s">
        <v>53</v>
      </c>
      <c r="C7" s="51">
        <v>10949.9</v>
      </c>
      <c r="D7" s="11">
        <v>0</v>
      </c>
      <c r="E7" s="43">
        <v>0</v>
      </c>
      <c r="F7" s="18"/>
      <c r="G7" s="11"/>
      <c r="H7" s="19"/>
      <c r="I7" s="23"/>
    </row>
    <row r="8" spans="1:9" ht="12.75">
      <c r="A8" s="11">
        <v>7</v>
      </c>
      <c r="B8" s="11" t="s">
        <v>54</v>
      </c>
      <c r="C8" s="51">
        <v>4183.5</v>
      </c>
      <c r="D8" s="11">
        <v>0</v>
      </c>
      <c r="E8" s="43">
        <v>0</v>
      </c>
      <c r="F8" s="18"/>
      <c r="G8" s="11"/>
      <c r="H8" s="19"/>
      <c r="I8" s="23"/>
    </row>
    <row r="9" spans="1:9" ht="12.75">
      <c r="A9" s="11">
        <v>8</v>
      </c>
      <c r="B9" s="11" t="s">
        <v>55</v>
      </c>
      <c r="C9" s="51">
        <v>7334.8</v>
      </c>
      <c r="D9" s="11">
        <v>0</v>
      </c>
      <c r="E9" s="43">
        <v>0</v>
      </c>
      <c r="F9" s="18"/>
      <c r="G9" s="11"/>
      <c r="H9" s="19"/>
      <c r="I9" s="23"/>
    </row>
    <row r="10" spans="1:9" ht="12.75">
      <c r="A10" s="11">
        <v>9</v>
      </c>
      <c r="B10" s="11" t="s">
        <v>56</v>
      </c>
      <c r="C10" s="51">
        <v>5445.19</v>
      </c>
      <c r="D10" s="11">
        <v>0</v>
      </c>
      <c r="E10" s="43">
        <v>0</v>
      </c>
      <c r="F10" s="18"/>
      <c r="G10" s="11"/>
      <c r="H10" s="19"/>
      <c r="I10" s="23"/>
    </row>
    <row r="11" spans="1:9" ht="12.75">
      <c r="A11" s="11">
        <v>10</v>
      </c>
      <c r="B11" s="11" t="s">
        <v>57</v>
      </c>
      <c r="C11" s="51">
        <v>10802.7</v>
      </c>
      <c r="D11" s="11">
        <v>0</v>
      </c>
      <c r="E11" s="43">
        <v>0</v>
      </c>
      <c r="F11" s="18"/>
      <c r="G11" s="11"/>
      <c r="H11" s="19"/>
      <c r="I11" s="23"/>
    </row>
    <row r="12" spans="1:9" ht="12.75">
      <c r="A12" s="11">
        <v>11</v>
      </c>
      <c r="B12" s="11" t="s">
        <v>58</v>
      </c>
      <c r="C12" s="51">
        <v>9239.51</v>
      </c>
      <c r="D12" s="11">
        <v>0</v>
      </c>
      <c r="E12" s="43">
        <v>0</v>
      </c>
      <c r="F12" s="18"/>
      <c r="G12" s="11"/>
      <c r="H12" s="19"/>
      <c r="I12" s="23"/>
    </row>
    <row r="13" spans="1:9" ht="12.75">
      <c r="A13" s="11">
        <v>12</v>
      </c>
      <c r="B13" s="11" t="s">
        <v>59</v>
      </c>
      <c r="C13" s="51">
        <v>9143.15</v>
      </c>
      <c r="D13" s="11">
        <v>0</v>
      </c>
      <c r="E13" s="43">
        <v>0</v>
      </c>
      <c r="F13" s="18"/>
      <c r="G13" s="11"/>
      <c r="H13" s="19"/>
      <c r="I13" s="23"/>
    </row>
    <row r="14" spans="1:9" ht="12.75">
      <c r="A14" s="11">
        <v>13</v>
      </c>
      <c r="B14" s="11" t="s">
        <v>60</v>
      </c>
      <c r="C14" s="51">
        <v>16479.7</v>
      </c>
      <c r="D14" s="11">
        <v>0</v>
      </c>
      <c r="E14" s="43">
        <v>0</v>
      </c>
      <c r="F14" s="11"/>
      <c r="G14" s="29"/>
      <c r="H14" s="19"/>
      <c r="I14" s="23"/>
    </row>
    <row r="15" spans="1:9" ht="12.75">
      <c r="A15" s="11">
        <v>14</v>
      </c>
      <c r="B15" s="11" t="s">
        <v>61</v>
      </c>
      <c r="C15" s="51">
        <v>5385.4</v>
      </c>
      <c r="D15" s="11">
        <v>0</v>
      </c>
      <c r="E15" s="43">
        <v>0</v>
      </c>
      <c r="F15" s="18"/>
      <c r="G15" s="11"/>
      <c r="H15" s="19"/>
      <c r="I15" s="23"/>
    </row>
    <row r="16" spans="1:9" ht="12.75">
      <c r="A16" s="11">
        <v>15</v>
      </c>
      <c r="B16" s="11" t="s">
        <v>62</v>
      </c>
      <c r="C16" s="51">
        <v>9294.9</v>
      </c>
      <c r="D16" s="11">
        <v>0</v>
      </c>
      <c r="E16" s="43">
        <v>0</v>
      </c>
      <c r="F16" s="18"/>
      <c r="G16" s="15"/>
      <c r="H16" s="19"/>
      <c r="I16" s="23"/>
    </row>
    <row r="17" spans="1:9" ht="12.75">
      <c r="A17" s="11">
        <v>16</v>
      </c>
      <c r="B17" s="11" t="s">
        <v>63</v>
      </c>
      <c r="C17" s="51">
        <v>5493.8</v>
      </c>
      <c r="D17" s="11">
        <v>0</v>
      </c>
      <c r="E17" s="43">
        <v>0</v>
      </c>
      <c r="F17" s="28"/>
      <c r="G17" s="30"/>
      <c r="H17" s="19"/>
      <c r="I17" s="23"/>
    </row>
    <row r="18" spans="1:9" ht="12.75">
      <c r="A18" s="11">
        <v>17</v>
      </c>
      <c r="B18" s="11" t="s">
        <v>64</v>
      </c>
      <c r="C18" s="51">
        <v>11296.7</v>
      </c>
      <c r="D18" s="11">
        <v>0</v>
      </c>
      <c r="E18" s="43">
        <v>0</v>
      </c>
      <c r="F18" s="28"/>
      <c r="G18" s="30"/>
      <c r="H18" s="19"/>
      <c r="I18" s="23"/>
    </row>
    <row r="19" spans="1:9" ht="12.75">
      <c r="A19" s="11">
        <v>18</v>
      </c>
      <c r="B19" s="11" t="s">
        <v>65</v>
      </c>
      <c r="C19" s="51">
        <v>9235.7</v>
      </c>
      <c r="D19" s="11">
        <v>0</v>
      </c>
      <c r="E19" s="43">
        <v>0</v>
      </c>
      <c r="F19" s="31"/>
      <c r="G19" s="32"/>
      <c r="H19" s="19"/>
      <c r="I19" s="33"/>
    </row>
    <row r="20" spans="1:9" ht="12.75">
      <c r="A20" s="11">
        <v>19</v>
      </c>
      <c r="B20" s="11" t="s">
        <v>66</v>
      </c>
      <c r="C20" s="51">
        <v>4408.2</v>
      </c>
      <c r="D20" s="11">
        <v>0</v>
      </c>
      <c r="E20" s="43">
        <v>0</v>
      </c>
      <c r="F20" s="13"/>
      <c r="G20" s="34"/>
      <c r="H20" s="20"/>
      <c r="I20" s="17"/>
    </row>
    <row r="21" spans="1:5" ht="12.75">
      <c r="A21" s="11">
        <v>20</v>
      </c>
      <c r="B21" s="11" t="s">
        <v>67</v>
      </c>
      <c r="C21" s="51">
        <v>4463.8</v>
      </c>
      <c r="D21" s="11">
        <v>0</v>
      </c>
      <c r="E21" s="43">
        <v>0</v>
      </c>
    </row>
    <row r="22" spans="1:5" ht="12.75">
      <c r="A22" s="11">
        <v>21</v>
      </c>
      <c r="B22" s="11" t="s">
        <v>68</v>
      </c>
      <c r="C22" s="51">
        <v>6168.9</v>
      </c>
      <c r="D22" s="11">
        <v>0</v>
      </c>
      <c r="E22" s="43">
        <v>0</v>
      </c>
    </row>
    <row r="23" spans="1:5" ht="12.75">
      <c r="A23" s="11">
        <v>22</v>
      </c>
      <c r="B23" s="11" t="s">
        <v>69</v>
      </c>
      <c r="C23" s="51">
        <v>8668</v>
      </c>
      <c r="D23" s="11">
        <v>0</v>
      </c>
      <c r="E23" s="43">
        <v>0</v>
      </c>
    </row>
    <row r="24" spans="1:5" ht="12.75">
      <c r="A24" s="11">
        <v>23</v>
      </c>
      <c r="B24" s="11" t="s">
        <v>70</v>
      </c>
      <c r="C24" s="51">
        <v>6305.84</v>
      </c>
      <c r="D24" s="11">
        <v>0</v>
      </c>
      <c r="E24" s="43">
        <v>0</v>
      </c>
    </row>
    <row r="25" spans="1:5" ht="12.75">
      <c r="A25" s="11">
        <v>24</v>
      </c>
      <c r="B25" s="11" t="s">
        <v>71</v>
      </c>
      <c r="C25" s="51">
        <v>6413.8</v>
      </c>
      <c r="D25" s="11">
        <v>0</v>
      </c>
      <c r="E25" s="43">
        <v>0</v>
      </c>
    </row>
    <row r="26" spans="1:5" ht="12.75">
      <c r="A26" s="11">
        <v>25</v>
      </c>
      <c r="B26" s="11" t="s">
        <v>72</v>
      </c>
      <c r="C26" s="51">
        <v>4233.9</v>
      </c>
      <c r="D26" s="11">
        <v>0</v>
      </c>
      <c r="E26" s="43">
        <v>0</v>
      </c>
    </row>
    <row r="27" spans="1:5" ht="12.75">
      <c r="A27" s="11">
        <v>26</v>
      </c>
      <c r="B27" s="11" t="s">
        <v>73</v>
      </c>
      <c r="C27" s="51">
        <v>6293.5</v>
      </c>
      <c r="D27" s="11">
        <v>0</v>
      </c>
      <c r="E27" s="43">
        <v>0</v>
      </c>
    </row>
    <row r="28" spans="1:5" ht="12.75">
      <c r="A28" s="11">
        <v>27</v>
      </c>
      <c r="B28" s="11" t="s">
        <v>74</v>
      </c>
      <c r="C28" s="51">
        <v>3636.5</v>
      </c>
      <c r="D28" s="11">
        <v>0</v>
      </c>
      <c r="E28" s="43">
        <v>0</v>
      </c>
    </row>
    <row r="29" spans="1:5" ht="12.75">
      <c r="A29" s="11">
        <v>28</v>
      </c>
      <c r="B29" s="11" t="s">
        <v>75</v>
      </c>
      <c r="C29" s="51">
        <v>5513.4</v>
      </c>
      <c r="D29" s="11">
        <v>0</v>
      </c>
      <c r="E29" s="43">
        <v>0</v>
      </c>
    </row>
    <row r="30" spans="1:5" ht="12.75">
      <c r="A30" s="11">
        <v>29</v>
      </c>
      <c r="B30" s="11" t="s">
        <v>76</v>
      </c>
      <c r="C30" s="51">
        <v>6302</v>
      </c>
      <c r="D30" s="11">
        <v>0</v>
      </c>
      <c r="E30" s="43">
        <v>0</v>
      </c>
    </row>
    <row r="31" spans="1:5" ht="12.75">
      <c r="A31" s="11">
        <v>30</v>
      </c>
      <c r="B31" s="11" t="s">
        <v>77</v>
      </c>
      <c r="C31" s="51">
        <v>4220.18</v>
      </c>
      <c r="D31" s="11">
        <v>0</v>
      </c>
      <c r="E31" s="43">
        <v>0</v>
      </c>
    </row>
    <row r="32" spans="1:5" ht="12.75">
      <c r="A32" s="11">
        <v>31</v>
      </c>
      <c r="B32" s="11" t="s">
        <v>47</v>
      </c>
      <c r="C32" s="51">
        <v>6255.95</v>
      </c>
      <c r="D32" s="11">
        <v>0</v>
      </c>
      <c r="E32" s="43">
        <v>0</v>
      </c>
    </row>
    <row r="33" spans="1:5" ht="12.75">
      <c r="A33" s="11"/>
      <c r="B33" s="14" t="s">
        <v>29</v>
      </c>
      <c r="C33" s="52">
        <f>SUM(C2:C32)</f>
        <v>216565.35999999996</v>
      </c>
      <c r="D33" s="13">
        <f>SUM(D2:D32)</f>
        <v>0</v>
      </c>
      <c r="E33" s="44">
        <f>SUM(E2:E32)</f>
        <v>0</v>
      </c>
    </row>
    <row r="34" spans="5:9" ht="25.5">
      <c r="E34" s="11" t="s">
        <v>8</v>
      </c>
      <c r="F34" s="13" t="s">
        <v>45</v>
      </c>
      <c r="G34" s="12" t="s">
        <v>88</v>
      </c>
      <c r="H34" s="12" t="s">
        <v>89</v>
      </c>
      <c r="I34" s="17" t="s">
        <v>90</v>
      </c>
    </row>
    <row r="35" spans="5:9" ht="12.75">
      <c r="E35" s="21">
        <v>1</v>
      </c>
      <c r="F35" s="40" t="s">
        <v>12</v>
      </c>
      <c r="G35" s="54">
        <v>2094618.82</v>
      </c>
      <c r="H35" s="19">
        <f aca="true" t="shared" si="0" ref="H35:H50">G35/I35</f>
        <v>9.67200988155981</v>
      </c>
      <c r="I35" s="23">
        <v>216565</v>
      </c>
    </row>
    <row r="36" spans="5:9" ht="25.5">
      <c r="E36" s="21">
        <v>2</v>
      </c>
      <c r="F36" s="41" t="s">
        <v>104</v>
      </c>
      <c r="G36" s="54">
        <v>1439660</v>
      </c>
      <c r="H36" s="19">
        <f t="shared" si="0"/>
        <v>6.64770392260984</v>
      </c>
      <c r="I36" s="23">
        <v>216565</v>
      </c>
    </row>
    <row r="37" spans="5:9" ht="12.75">
      <c r="E37" s="21">
        <v>3</v>
      </c>
      <c r="F37" s="40" t="s">
        <v>95</v>
      </c>
      <c r="G37" s="54">
        <v>204315</v>
      </c>
      <c r="H37" s="19">
        <f t="shared" si="0"/>
        <v>0.9434349964213977</v>
      </c>
      <c r="I37" s="23">
        <v>216565</v>
      </c>
    </row>
    <row r="38" spans="5:9" ht="12.75">
      <c r="E38" s="21">
        <v>4</v>
      </c>
      <c r="F38" s="40" t="s">
        <v>15</v>
      </c>
      <c r="G38" s="54">
        <v>1321138.68</v>
      </c>
      <c r="H38" s="19">
        <f t="shared" si="0"/>
        <v>6.10042564587999</v>
      </c>
      <c r="I38" s="23">
        <v>216565</v>
      </c>
    </row>
    <row r="39" spans="5:9" ht="12.75">
      <c r="E39" s="21">
        <v>5</v>
      </c>
      <c r="F39" s="40" t="s">
        <v>97</v>
      </c>
      <c r="G39" s="54">
        <v>237192</v>
      </c>
      <c r="H39" s="19">
        <f t="shared" si="0"/>
        <v>1.0952462309237412</v>
      </c>
      <c r="I39" s="23">
        <v>216565</v>
      </c>
    </row>
    <row r="40" spans="5:9" ht="12.75">
      <c r="E40" s="21">
        <v>6</v>
      </c>
      <c r="F40" s="40" t="s">
        <v>93</v>
      </c>
      <c r="G40" s="54">
        <v>1831636</v>
      </c>
      <c r="H40" s="19">
        <f t="shared" si="0"/>
        <v>8.457673215893612</v>
      </c>
      <c r="I40" s="23">
        <v>216565</v>
      </c>
    </row>
    <row r="41" spans="5:9" ht="12.75">
      <c r="E41" s="21">
        <v>7</v>
      </c>
      <c r="F41" s="40" t="s">
        <v>96</v>
      </c>
      <c r="G41" s="54">
        <f>239300+47860</f>
        <v>287160</v>
      </c>
      <c r="H41" s="19">
        <f t="shared" si="0"/>
        <v>1.325976034908688</v>
      </c>
      <c r="I41" s="23">
        <v>216565</v>
      </c>
    </row>
    <row r="42" spans="5:9" ht="12.75">
      <c r="E42" s="21">
        <v>8</v>
      </c>
      <c r="F42" s="40" t="s">
        <v>23</v>
      </c>
      <c r="G42" s="54">
        <v>2854702.03</v>
      </c>
      <c r="H42" s="19">
        <f t="shared" si="0"/>
        <v>13.181733105534134</v>
      </c>
      <c r="I42" s="23">
        <v>216565</v>
      </c>
    </row>
    <row r="43" spans="5:9" ht="25.5">
      <c r="E43" s="21">
        <v>9</v>
      </c>
      <c r="F43" s="10" t="s">
        <v>105</v>
      </c>
      <c r="G43" s="55">
        <v>6820320.02</v>
      </c>
      <c r="H43" s="19">
        <f t="shared" si="0"/>
        <v>31.493177660286747</v>
      </c>
      <c r="I43" s="23">
        <v>216565</v>
      </c>
    </row>
    <row r="44" spans="5:9" ht="12.75">
      <c r="E44" s="21">
        <v>10</v>
      </c>
      <c r="F44" s="40" t="s">
        <v>106</v>
      </c>
      <c r="G44" s="54">
        <f>45500+409952+678166.91</f>
        <v>1133618.9100000001</v>
      </c>
      <c r="H44" s="19">
        <f t="shared" si="0"/>
        <v>5.234543485789486</v>
      </c>
      <c r="I44" s="23">
        <v>216565</v>
      </c>
    </row>
    <row r="45" spans="5:9" ht="12.75">
      <c r="E45" s="21">
        <v>11</v>
      </c>
      <c r="F45" s="40" t="s">
        <v>94</v>
      </c>
      <c r="G45" s="54">
        <v>219083</v>
      </c>
      <c r="H45" s="19">
        <f t="shared" si="0"/>
        <v>1.0116269942049732</v>
      </c>
      <c r="I45" s="23">
        <v>216565</v>
      </c>
    </row>
    <row r="46" spans="5:9" ht="12.75">
      <c r="E46" s="21">
        <v>12</v>
      </c>
      <c r="F46" s="40" t="s">
        <v>108</v>
      </c>
      <c r="G46" s="54">
        <v>415226</v>
      </c>
      <c r="H46" s="19">
        <f t="shared" si="0"/>
        <v>1.9173273613003023</v>
      </c>
      <c r="I46" s="23">
        <v>216565</v>
      </c>
    </row>
    <row r="47" spans="5:9" ht="12.75">
      <c r="E47" s="21">
        <v>13</v>
      </c>
      <c r="F47" s="40" t="s">
        <v>25</v>
      </c>
      <c r="G47" s="54">
        <v>14183100.39</v>
      </c>
      <c r="H47" s="19">
        <f t="shared" si="0"/>
        <v>65.49119382171635</v>
      </c>
      <c r="I47" s="23">
        <v>216565</v>
      </c>
    </row>
    <row r="48" spans="5:9" ht="12.75">
      <c r="E48" s="21">
        <v>14</v>
      </c>
      <c r="F48" s="40" t="s">
        <v>91</v>
      </c>
      <c r="G48" s="54">
        <v>2981490.26</v>
      </c>
      <c r="H48" s="19">
        <f t="shared" si="0"/>
        <v>13.767184263385126</v>
      </c>
      <c r="I48" s="23">
        <v>216565</v>
      </c>
    </row>
    <row r="49" spans="5:9" ht="12.75">
      <c r="E49" s="21">
        <v>15</v>
      </c>
      <c r="F49" s="40" t="s">
        <v>92</v>
      </c>
      <c r="G49" s="54">
        <v>557076</v>
      </c>
      <c r="H49" s="19">
        <f t="shared" si="0"/>
        <v>2.572327014983954</v>
      </c>
      <c r="I49" s="23">
        <v>216565</v>
      </c>
    </row>
    <row r="50" spans="5:9" ht="12.75">
      <c r="E50" s="21">
        <v>16</v>
      </c>
      <c r="F50" s="41" t="s">
        <v>135</v>
      </c>
      <c r="G50" s="56">
        <v>369228</v>
      </c>
      <c r="H50" s="19">
        <f t="shared" si="0"/>
        <v>1.7049292360261354</v>
      </c>
      <c r="I50" s="23">
        <v>216565</v>
      </c>
    </row>
    <row r="52" spans="6:9" ht="12.75">
      <c r="F52" s="13" t="s">
        <v>46</v>
      </c>
      <c r="G52" s="34">
        <f>SUM(G35:G51)</f>
        <v>36949565.11</v>
      </c>
      <c r="H52" s="20">
        <f>SUM(H34:H51)</f>
        <v>170.6165128714243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1" t="s">
        <v>8</v>
      </c>
      <c r="G1" s="13" t="s">
        <v>45</v>
      </c>
      <c r="H1" s="12" t="s">
        <v>88</v>
      </c>
      <c r="I1" s="12" t="s">
        <v>89</v>
      </c>
      <c r="J1" s="17" t="s">
        <v>90</v>
      </c>
    </row>
    <row r="2" spans="1:10" ht="12.75">
      <c r="A2" s="11"/>
      <c r="B2" s="11"/>
      <c r="C2" s="11"/>
      <c r="F2" s="21">
        <v>1</v>
      </c>
      <c r="G2" s="18" t="s">
        <v>107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69</v>
      </c>
      <c r="C6" s="11">
        <v>8668</v>
      </c>
      <c r="D6" s="49">
        <f>C6*$J$11</f>
        <v>184322.67340540036</v>
      </c>
      <c r="E6" s="49">
        <f>C6*$J$12</f>
        <v>37233.17516027891</v>
      </c>
    </row>
    <row r="7" spans="1:5" ht="12.75">
      <c r="A7" s="11"/>
      <c r="B7" s="11" t="s">
        <v>71</v>
      </c>
      <c r="C7" s="11">
        <v>6413.8</v>
      </c>
      <c r="D7" s="49">
        <f>C7*$J$11</f>
        <v>136387.72066077028</v>
      </c>
      <c r="E7" s="49">
        <f>C7*$J$12</f>
        <v>27550.315971734755</v>
      </c>
    </row>
    <row r="8" spans="1:5" ht="12.75">
      <c r="A8" s="11"/>
      <c r="B8" s="11" t="s">
        <v>73</v>
      </c>
      <c r="C8" s="11">
        <v>6286.8</v>
      </c>
      <c r="D8" s="49">
        <f>C8*$J$11</f>
        <v>133687.1000421171</v>
      </c>
      <c r="E8" s="49">
        <f>C8*$J$12</f>
        <v>27004.790678085075</v>
      </c>
    </row>
    <row r="9" ht="12.75">
      <c r="C9" s="35">
        <f>SUM(C6:C8)</f>
        <v>21368.6</v>
      </c>
    </row>
    <row r="10" spans="7:11" ht="25.5">
      <c r="G10" s="11" t="s">
        <v>8</v>
      </c>
      <c r="H10" s="13" t="s">
        <v>45</v>
      </c>
      <c r="I10" s="12" t="s">
        <v>88</v>
      </c>
      <c r="J10" s="12" t="s">
        <v>89</v>
      </c>
      <c r="K10" s="17" t="s">
        <v>90</v>
      </c>
    </row>
    <row r="11" spans="7:11" ht="12.75">
      <c r="G11" s="21">
        <v>1</v>
      </c>
      <c r="H11" s="18" t="s">
        <v>118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119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40</v>
      </c>
      <c r="C13" s="12" t="s">
        <v>41</v>
      </c>
    </row>
    <row r="14" spans="1:5" ht="12.75">
      <c r="A14" s="11">
        <v>1</v>
      </c>
      <c r="B14" s="11" t="s">
        <v>48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49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50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51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52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53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54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55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56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57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58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59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60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61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62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63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64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65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66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67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68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69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70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71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72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73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74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75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76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77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47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29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1.375" style="0" customWidth="1"/>
    <col min="9" max="9" width="6.00390625" style="0" customWidth="1"/>
    <col min="10" max="10" width="3.875" style="0" customWidth="1"/>
    <col min="11" max="11" width="0.875" style="0" customWidth="1"/>
    <col min="12" max="12" width="11.75390625" style="0" customWidth="1"/>
  </cols>
  <sheetData>
    <row r="1" spans="1:12" ht="15.75">
      <c r="A1" s="4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4"/>
    </row>
    <row r="2" spans="1:12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</row>
    <row r="3" spans="1:12" ht="15.75">
      <c r="A3" s="65" t="s">
        <v>120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"/>
    </row>
    <row r="4" spans="1:12" ht="12.75" customHeight="1">
      <c r="A4" s="16"/>
      <c r="B4" s="16"/>
      <c r="C4" s="16"/>
      <c r="D4" s="16"/>
      <c r="E4" s="67" t="s">
        <v>83</v>
      </c>
      <c r="F4" s="67"/>
      <c r="G4" s="67"/>
      <c r="H4" s="67"/>
      <c r="I4" s="67"/>
      <c r="J4" s="67"/>
      <c r="K4" s="67"/>
      <c r="L4" s="4"/>
    </row>
    <row r="5" spans="1:12" ht="12.75" customHeight="1">
      <c r="A5" s="16"/>
      <c r="B5" s="16"/>
      <c r="C5" s="16"/>
      <c r="D5" s="16"/>
      <c r="E5" s="67" t="s">
        <v>6</v>
      </c>
      <c r="F5" s="67"/>
      <c r="G5" s="67"/>
      <c r="H5" s="67"/>
      <c r="I5" s="67"/>
      <c r="J5" s="67"/>
      <c r="K5" s="67"/>
      <c r="L5" s="4"/>
    </row>
    <row r="6" spans="1:12" ht="12.75" customHeight="1">
      <c r="A6" s="16"/>
      <c r="B6" s="16"/>
      <c r="C6" s="16"/>
      <c r="D6" s="16"/>
      <c r="E6" s="67" t="s">
        <v>136</v>
      </c>
      <c r="F6" s="67"/>
      <c r="G6" s="67"/>
      <c r="H6" s="67"/>
      <c r="I6" s="67"/>
      <c r="J6" s="67"/>
      <c r="K6" s="67"/>
      <c r="L6" s="4"/>
    </row>
    <row r="7" spans="1:12" ht="12.75" customHeight="1">
      <c r="A7" s="16"/>
      <c r="B7" s="16"/>
      <c r="C7" s="16"/>
      <c r="D7" s="16"/>
      <c r="E7" s="67" t="s">
        <v>7</v>
      </c>
      <c r="F7" s="67"/>
      <c r="G7" s="67"/>
      <c r="H7" s="67"/>
      <c r="I7" s="67"/>
      <c r="J7" s="67"/>
      <c r="K7" s="67"/>
      <c r="L7" s="4"/>
    </row>
    <row r="8" spans="1:12" ht="12.75" customHeight="1">
      <c r="A8" s="16"/>
      <c r="B8" s="16"/>
      <c r="C8" s="16"/>
      <c r="D8" s="16"/>
      <c r="E8" s="67" t="s">
        <v>43</v>
      </c>
      <c r="F8" s="67"/>
      <c r="G8" s="67"/>
      <c r="H8" s="67"/>
      <c r="I8" s="67"/>
      <c r="J8" s="67"/>
      <c r="K8" s="67"/>
      <c r="L8" s="4"/>
    </row>
    <row r="9" spans="1:12" ht="12.75" customHeight="1">
      <c r="A9" s="16"/>
      <c r="B9" s="16"/>
      <c r="C9" s="16"/>
      <c r="D9" s="16"/>
      <c r="E9" s="67" t="s">
        <v>80</v>
      </c>
      <c r="F9" s="67"/>
      <c r="G9" s="67"/>
      <c r="H9" s="67"/>
      <c r="I9" s="67"/>
      <c r="J9" s="67"/>
      <c r="K9" s="67"/>
      <c r="L9" s="4"/>
    </row>
    <row r="10" spans="1:12" ht="12.75" customHeight="1">
      <c r="A10" s="16"/>
      <c r="B10" s="16"/>
      <c r="C10" s="16"/>
      <c r="D10" s="16"/>
      <c r="E10" s="67" t="s">
        <v>84</v>
      </c>
      <c r="F10" s="67"/>
      <c r="G10" s="67"/>
      <c r="H10" s="67"/>
      <c r="I10" s="67"/>
      <c r="J10" s="67"/>
      <c r="K10" s="67"/>
      <c r="L10" s="4"/>
    </row>
    <row r="11" spans="1:12" ht="12.75" customHeight="1">
      <c r="A11" s="16"/>
      <c r="B11" s="16"/>
      <c r="C11" s="16"/>
      <c r="D11" s="16"/>
      <c r="E11" s="67" t="s">
        <v>81</v>
      </c>
      <c r="F11" s="67"/>
      <c r="G11" s="67"/>
      <c r="H11" s="67"/>
      <c r="I11" s="67"/>
      <c r="J11" s="67"/>
      <c r="K11" s="67"/>
      <c r="L11" s="4"/>
    </row>
    <row r="12" spans="1:12" ht="12.75" customHeight="1">
      <c r="A12" s="16"/>
      <c r="B12" s="16"/>
      <c r="C12" s="16"/>
      <c r="D12" s="16"/>
      <c r="E12" s="67" t="s">
        <v>82</v>
      </c>
      <c r="F12" s="67"/>
      <c r="G12" s="67"/>
      <c r="H12" s="67"/>
      <c r="I12" s="67"/>
      <c r="J12" s="67"/>
      <c r="K12" s="67"/>
      <c r="L12" s="4"/>
    </row>
    <row r="13" spans="1:12" ht="12.75" customHeight="1">
      <c r="A13" s="16"/>
      <c r="B13" s="16"/>
      <c r="C13" s="16"/>
      <c r="D13" s="16"/>
      <c r="E13" s="67" t="s">
        <v>85</v>
      </c>
      <c r="F13" s="67"/>
      <c r="G13" s="67"/>
      <c r="H13" s="67"/>
      <c r="I13" s="67"/>
      <c r="J13" s="67"/>
      <c r="K13" s="67"/>
      <c r="L13" s="4"/>
    </row>
    <row r="14" spans="1:12" ht="12.75">
      <c r="A14" s="6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66" t="s">
        <v>122</v>
      </c>
      <c r="C16" s="66"/>
      <c r="D16" s="66"/>
      <c r="E16" s="66"/>
      <c r="F16" s="66"/>
      <c r="G16" s="4"/>
      <c r="H16" s="4"/>
      <c r="I16" s="66"/>
      <c r="J16" s="66"/>
      <c r="K16" s="4"/>
      <c r="L16" s="4"/>
    </row>
    <row r="17" spans="1:12" ht="12.75">
      <c r="A17" s="4"/>
      <c r="B17" s="66" t="s">
        <v>123</v>
      </c>
      <c r="C17" s="66"/>
      <c r="D17" s="66"/>
      <c r="E17" s="66"/>
      <c r="F17" s="66"/>
      <c r="G17" s="4"/>
      <c r="H17" s="4"/>
      <c r="I17" s="66"/>
      <c r="J17" s="66"/>
      <c r="K17" s="4"/>
      <c r="L17" s="4"/>
    </row>
    <row r="18" spans="1:12" ht="12.75">
      <c r="A18" s="4"/>
      <c r="B18" s="66" t="s">
        <v>124</v>
      </c>
      <c r="C18" s="66"/>
      <c r="D18" s="66"/>
      <c r="E18" s="66"/>
      <c r="F18" s="66"/>
      <c r="G18" s="4"/>
      <c r="H18" s="4"/>
      <c r="I18" s="66"/>
      <c r="J18" s="66"/>
      <c r="K18" s="4"/>
      <c r="L18" s="4"/>
    </row>
    <row r="19" spans="1:12" ht="12.75">
      <c r="A19" s="4"/>
      <c r="B19" s="66" t="s">
        <v>125</v>
      </c>
      <c r="C19" s="66"/>
      <c r="D19" s="66"/>
      <c r="E19" s="66"/>
      <c r="F19" s="66"/>
      <c r="G19" s="4"/>
      <c r="H19" s="4"/>
      <c r="I19" s="66"/>
      <c r="J19" s="66"/>
      <c r="K19" s="4"/>
      <c r="L19" s="4"/>
    </row>
    <row r="20" spans="1:12" ht="12.75">
      <c r="A20" s="4"/>
      <c r="B20" s="4" t="s">
        <v>109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45" t="s">
        <v>127</v>
      </c>
      <c r="L21" s="45"/>
    </row>
    <row r="22" spans="1:12" ht="12.75">
      <c r="A22" s="25" t="s">
        <v>3</v>
      </c>
      <c r="B22" s="26"/>
      <c r="C22" s="68" t="s">
        <v>128</v>
      </c>
      <c r="D22" s="68"/>
      <c r="E22" s="69"/>
      <c r="F22" s="69"/>
      <c r="G22" s="5"/>
      <c r="H22" s="5"/>
      <c r="I22" s="69"/>
      <c r="J22" s="69"/>
      <c r="K22" s="46">
        <v>3</v>
      </c>
      <c r="L22" s="47"/>
    </row>
    <row r="23" spans="1:12" ht="12.75">
      <c r="A23" s="70" t="s">
        <v>4</v>
      </c>
      <c r="B23" s="70"/>
      <c r="C23" s="70"/>
      <c r="D23" s="70"/>
      <c r="E23" s="70"/>
      <c r="F23" s="70"/>
      <c r="G23" s="70"/>
      <c r="H23" s="70"/>
      <c r="I23" s="70"/>
      <c r="J23" s="70"/>
      <c r="K23" s="71" t="s">
        <v>132</v>
      </c>
      <c r="L23" s="71"/>
    </row>
    <row r="24" spans="1:12" ht="12.75">
      <c r="A24" s="7" t="s">
        <v>5</v>
      </c>
      <c r="B24" s="5"/>
      <c r="C24" s="5"/>
      <c r="D24" s="5"/>
      <c r="E24" s="69"/>
      <c r="F24" s="69"/>
      <c r="G24" s="5"/>
      <c r="H24" s="5"/>
      <c r="I24" s="69"/>
      <c r="J24" s="69"/>
      <c r="K24" s="72"/>
      <c r="L24" s="72"/>
    </row>
    <row r="25" spans="1:12" ht="12.75">
      <c r="A25" s="70" t="s">
        <v>39</v>
      </c>
      <c r="B25" s="70"/>
      <c r="C25" s="70"/>
      <c r="D25" s="70"/>
      <c r="E25" s="70"/>
      <c r="F25" s="70"/>
      <c r="G25" s="70"/>
      <c r="H25" s="70"/>
      <c r="I25" s="70"/>
      <c r="J25" s="70"/>
      <c r="K25" s="71" t="s">
        <v>129</v>
      </c>
      <c r="L25" s="71"/>
    </row>
    <row r="26" spans="1:12" ht="12.75">
      <c r="A26" s="25" t="s">
        <v>3</v>
      </c>
      <c r="B26" s="26"/>
      <c r="C26" s="68" t="s">
        <v>130</v>
      </c>
      <c r="D26" s="68"/>
      <c r="E26" s="69"/>
      <c r="F26" s="69"/>
      <c r="G26" s="5"/>
      <c r="H26" s="5"/>
      <c r="I26" s="69"/>
      <c r="J26" s="69"/>
      <c r="K26" s="46"/>
      <c r="L26" s="48"/>
    </row>
    <row r="27" spans="1:12" ht="12.75">
      <c r="A27" s="70" t="s">
        <v>103</v>
      </c>
      <c r="B27" s="70"/>
      <c r="C27" s="70"/>
      <c r="D27" s="70"/>
      <c r="E27" s="70"/>
      <c r="F27" s="70"/>
      <c r="G27" s="70"/>
      <c r="H27" s="70"/>
      <c r="I27" s="70"/>
      <c r="J27" s="70"/>
      <c r="K27" s="71" t="s">
        <v>131</v>
      </c>
      <c r="L27" s="71"/>
    </row>
    <row r="28" spans="1:12" ht="12.75">
      <c r="A28" s="36" t="s">
        <v>78</v>
      </c>
      <c r="B28" s="36"/>
      <c r="C28" s="36"/>
      <c r="D28" s="37"/>
      <c r="E28" s="75" t="s">
        <v>126</v>
      </c>
      <c r="F28" s="76"/>
      <c r="G28" s="76"/>
      <c r="H28" s="68" t="s">
        <v>133</v>
      </c>
      <c r="I28" s="68"/>
      <c r="J28" s="68"/>
      <c r="K28" s="5"/>
      <c r="L28" s="5"/>
    </row>
    <row r="29" spans="1:12" ht="12.75">
      <c r="A29" s="4"/>
      <c r="B29" s="4"/>
      <c r="C29" s="4"/>
      <c r="D29" s="4"/>
      <c r="E29" s="74"/>
      <c r="F29" s="74"/>
      <c r="G29" s="74"/>
      <c r="H29" s="74"/>
      <c r="I29" s="74"/>
      <c r="J29" s="74"/>
      <c r="K29" s="74"/>
      <c r="L29" s="8"/>
    </row>
    <row r="30" spans="1:12" ht="12.75">
      <c r="A30" s="73" t="s">
        <v>44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8" customHeight="1">
      <c r="A31" s="77" t="s">
        <v>36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2.75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2.75">
      <c r="A33" s="79" t="s">
        <v>34</v>
      </c>
      <c r="B33" s="79"/>
      <c r="C33" s="79"/>
      <c r="D33" s="79"/>
      <c r="E33" s="79"/>
      <c r="F33" s="79"/>
      <c r="G33" s="79"/>
      <c r="H33" s="79"/>
      <c r="I33" s="80">
        <f>SUM(I35:K50)</f>
        <v>1575762.9279266135</v>
      </c>
      <c r="J33" s="80"/>
      <c r="K33" s="80"/>
      <c r="L33" s="1"/>
    </row>
    <row r="34" spans="1:12" ht="12.75">
      <c r="A34" s="2" t="s">
        <v>8</v>
      </c>
      <c r="B34" s="57" t="s">
        <v>9</v>
      </c>
      <c r="C34" s="57"/>
      <c r="D34" s="57"/>
      <c r="E34" s="57"/>
      <c r="F34" s="57"/>
      <c r="G34" s="57"/>
      <c r="H34" s="57"/>
      <c r="I34" s="58" t="s">
        <v>10</v>
      </c>
      <c r="J34" s="58"/>
      <c r="K34" s="58"/>
      <c r="L34" s="4"/>
    </row>
    <row r="35" spans="1:12" ht="12.75">
      <c r="A35" s="3" t="s">
        <v>11</v>
      </c>
      <c r="B35" s="59" t="s">
        <v>12</v>
      </c>
      <c r="C35" s="59"/>
      <c r="D35" s="59"/>
      <c r="E35" s="59"/>
      <c r="F35" s="59"/>
      <c r="G35" s="59"/>
      <c r="H35" s="59"/>
      <c r="I35" s="60">
        <f>Основное!$C$19*Основное!H35</f>
        <v>89327.78166312193</v>
      </c>
      <c r="J35" s="60"/>
      <c r="K35" s="60"/>
      <c r="L35" s="4"/>
    </row>
    <row r="36" spans="1:12" ht="12.75">
      <c r="A36" s="3" t="s">
        <v>13</v>
      </c>
      <c r="B36" s="61" t="s">
        <v>110</v>
      </c>
      <c r="C36" s="62"/>
      <c r="D36" s="62"/>
      <c r="E36" s="62"/>
      <c r="F36" s="62"/>
      <c r="G36" s="62"/>
      <c r="H36" s="81"/>
      <c r="I36" s="60">
        <f>Основное!$C$19*Основное!H36</f>
        <v>61396.199118047705</v>
      </c>
      <c r="J36" s="60"/>
      <c r="K36" s="60"/>
      <c r="L36" s="4"/>
    </row>
    <row r="37" spans="1:12" ht="12.75">
      <c r="A37" s="3" t="s">
        <v>14</v>
      </c>
      <c r="B37" s="82" t="s">
        <v>87</v>
      </c>
      <c r="C37" s="83"/>
      <c r="D37" s="83"/>
      <c r="E37" s="83"/>
      <c r="F37" s="83"/>
      <c r="G37" s="83"/>
      <c r="H37" s="84"/>
      <c r="I37" s="60">
        <f>Основное!$C$19*Основное!H37</f>
        <v>8713.282596449104</v>
      </c>
      <c r="J37" s="60"/>
      <c r="K37" s="60"/>
      <c r="L37" s="4"/>
    </row>
    <row r="38" spans="1:12" ht="12.75">
      <c r="A38" s="3" t="s">
        <v>16</v>
      </c>
      <c r="B38" s="59" t="s">
        <v>15</v>
      </c>
      <c r="C38" s="59"/>
      <c r="D38" s="59"/>
      <c r="E38" s="59"/>
      <c r="F38" s="59"/>
      <c r="G38" s="59"/>
      <c r="H38" s="59"/>
      <c r="I38" s="60">
        <f>Основное!$C$19*Основное!H38</f>
        <v>56341.70113765383</v>
      </c>
      <c r="J38" s="60"/>
      <c r="K38" s="60"/>
      <c r="L38" s="4"/>
    </row>
    <row r="39" spans="1:12" ht="12.75">
      <c r="A39" s="3" t="s">
        <v>18</v>
      </c>
      <c r="B39" s="59" t="s">
        <v>102</v>
      </c>
      <c r="C39" s="59"/>
      <c r="D39" s="59"/>
      <c r="E39" s="59"/>
      <c r="F39" s="59"/>
      <c r="G39" s="59"/>
      <c r="H39" s="59"/>
      <c r="I39" s="60">
        <f>Основное!$C$19*Основное!H39</f>
        <v>10115.365614942397</v>
      </c>
      <c r="J39" s="60"/>
      <c r="K39" s="60"/>
      <c r="L39" s="4"/>
    </row>
    <row r="40" spans="1:12" ht="12.75">
      <c r="A40" s="3" t="s">
        <v>19</v>
      </c>
      <c r="B40" s="59" t="s">
        <v>17</v>
      </c>
      <c r="C40" s="59"/>
      <c r="D40" s="59"/>
      <c r="E40" s="59"/>
      <c r="F40" s="59"/>
      <c r="G40" s="59"/>
      <c r="H40" s="59"/>
      <c r="I40" s="60">
        <f>Основное!$C$19*Основное!H40</f>
        <v>78112.53252002865</v>
      </c>
      <c r="J40" s="60"/>
      <c r="K40" s="60"/>
      <c r="L40" s="4"/>
    </row>
    <row r="41" spans="1:12" ht="12.75">
      <c r="A41" s="3" t="s">
        <v>20</v>
      </c>
      <c r="B41" s="59" t="s">
        <v>101</v>
      </c>
      <c r="C41" s="59"/>
      <c r="D41" s="59"/>
      <c r="E41" s="59"/>
      <c r="F41" s="59"/>
      <c r="G41" s="59"/>
      <c r="H41" s="59"/>
      <c r="I41" s="60">
        <f>Основное!$C$19*Основное!H41</f>
        <v>12246.31686560617</v>
      </c>
      <c r="J41" s="60"/>
      <c r="K41" s="60"/>
      <c r="L41" s="4"/>
    </row>
    <row r="42" spans="1:12" ht="12.75">
      <c r="A42" s="3" t="s">
        <v>21</v>
      </c>
      <c r="B42" s="59" t="s">
        <v>23</v>
      </c>
      <c r="C42" s="59"/>
      <c r="D42" s="59"/>
      <c r="E42" s="59"/>
      <c r="F42" s="59"/>
      <c r="G42" s="59"/>
      <c r="H42" s="59"/>
      <c r="I42" s="60">
        <f>Основное!$C$19*Основное!H42</f>
        <v>121742.53244278161</v>
      </c>
      <c r="J42" s="60"/>
      <c r="K42" s="60"/>
      <c r="L42" s="4"/>
    </row>
    <row r="43" spans="1:12" ht="12.75">
      <c r="A43" s="3" t="s">
        <v>22</v>
      </c>
      <c r="B43" s="61" t="s">
        <v>105</v>
      </c>
      <c r="C43" s="62"/>
      <c r="D43" s="62"/>
      <c r="E43" s="62"/>
      <c r="F43" s="62"/>
      <c r="G43" s="62"/>
      <c r="H43" s="81"/>
      <c r="I43" s="60">
        <f>Основное!$C$19*Основное!H43</f>
        <v>290861.54091711034</v>
      </c>
      <c r="J43" s="60"/>
      <c r="K43" s="60"/>
      <c r="L43" s="4"/>
    </row>
    <row r="44" spans="1:12" ht="12.75">
      <c r="A44" s="3" t="s">
        <v>24</v>
      </c>
      <c r="B44" s="59" t="s">
        <v>111</v>
      </c>
      <c r="C44" s="59"/>
      <c r="D44" s="59"/>
      <c r="E44" s="59"/>
      <c r="F44" s="59"/>
      <c r="G44" s="59"/>
      <c r="H44" s="59"/>
      <c r="I44" s="60">
        <f>Основное!$C$19*Основное!H44</f>
        <v>48344.673271705964</v>
      </c>
      <c r="J44" s="60"/>
      <c r="K44" s="60"/>
      <c r="L44" s="4"/>
    </row>
    <row r="45" spans="1:12" ht="12.75">
      <c r="A45" s="3" t="s">
        <v>26</v>
      </c>
      <c r="B45" s="59" t="s">
        <v>100</v>
      </c>
      <c r="C45" s="59"/>
      <c r="D45" s="59"/>
      <c r="E45" s="59"/>
      <c r="F45" s="59"/>
      <c r="G45" s="59"/>
      <c r="H45" s="59"/>
      <c r="I45" s="60">
        <f>Основное!$C$19*Основное!H45</f>
        <v>9343.08343037887</v>
      </c>
      <c r="J45" s="60"/>
      <c r="K45" s="60"/>
      <c r="L45" s="4"/>
    </row>
    <row r="46" spans="1:12" ht="12.75">
      <c r="A46" s="3" t="s">
        <v>27</v>
      </c>
      <c r="B46" s="61" t="s">
        <v>108</v>
      </c>
      <c r="C46" s="62"/>
      <c r="D46" s="62"/>
      <c r="E46" s="62"/>
      <c r="F46" s="62"/>
      <c r="G46" s="62"/>
      <c r="H46" s="81"/>
      <c r="I46" s="60">
        <f>Основное!$C$19*Основное!H46</f>
        <v>17707.860310761203</v>
      </c>
      <c r="J46" s="60"/>
      <c r="K46" s="60"/>
      <c r="L46" s="4"/>
    </row>
    <row r="47" spans="1:12" ht="12.75">
      <c r="A47" s="3" t="s">
        <v>28</v>
      </c>
      <c r="B47" s="82" t="s">
        <v>25</v>
      </c>
      <c r="C47" s="83"/>
      <c r="D47" s="83"/>
      <c r="E47" s="83"/>
      <c r="F47" s="83"/>
      <c r="G47" s="83"/>
      <c r="H47" s="84"/>
      <c r="I47" s="60">
        <f>Основное!$C$19*Основное!H47</f>
        <v>604857.0187792258</v>
      </c>
      <c r="J47" s="60"/>
      <c r="K47" s="60"/>
      <c r="L47" s="4"/>
    </row>
    <row r="48" spans="1:12" ht="12.75">
      <c r="A48" s="3" t="s">
        <v>86</v>
      </c>
      <c r="B48" s="59" t="s">
        <v>99</v>
      </c>
      <c r="C48" s="59"/>
      <c r="D48" s="59"/>
      <c r="E48" s="59"/>
      <c r="F48" s="59"/>
      <c r="G48" s="59"/>
      <c r="H48" s="59"/>
      <c r="I48" s="60">
        <f>Основное!$C$19*Основное!H48</f>
        <v>127149.58370134601</v>
      </c>
      <c r="J48" s="60"/>
      <c r="K48" s="60"/>
      <c r="L48" s="4"/>
    </row>
    <row r="49" spans="1:12" ht="12.75">
      <c r="A49" s="3" t="s">
        <v>98</v>
      </c>
      <c r="B49" s="61" t="s">
        <v>92</v>
      </c>
      <c r="C49" s="62"/>
      <c r="D49" s="62"/>
      <c r="E49" s="62"/>
      <c r="F49" s="62"/>
      <c r="G49" s="62"/>
      <c r="H49" s="81"/>
      <c r="I49" s="60">
        <f>Основное!$C$19*Основное!H49</f>
        <v>23757.240612287307</v>
      </c>
      <c r="J49" s="60"/>
      <c r="K49" s="60"/>
      <c r="L49" s="4"/>
    </row>
    <row r="50" spans="1:12" ht="12.75">
      <c r="A50" s="3" t="s">
        <v>113</v>
      </c>
      <c r="B50" s="59" t="s">
        <v>112</v>
      </c>
      <c r="C50" s="59"/>
      <c r="D50" s="59"/>
      <c r="E50" s="59"/>
      <c r="F50" s="59"/>
      <c r="G50" s="59"/>
      <c r="H50" s="59"/>
      <c r="I50" s="60">
        <f>Основное!$C$19*Основное!H50</f>
        <v>15746.214945166581</v>
      </c>
      <c r="J50" s="60"/>
      <c r="K50" s="60"/>
      <c r="L50" s="4"/>
    </row>
    <row r="51" spans="1:12" ht="12.75">
      <c r="A51" s="38"/>
      <c r="B51" s="27"/>
      <c r="C51" s="27"/>
      <c r="D51" s="27"/>
      <c r="E51" s="27"/>
      <c r="F51" s="27"/>
      <c r="G51" s="27"/>
      <c r="H51" s="27"/>
      <c r="I51" s="39"/>
      <c r="J51" s="39"/>
      <c r="K51" s="39"/>
      <c r="L51" s="4"/>
    </row>
    <row r="52" spans="1:12" ht="12.75">
      <c r="A52" s="4"/>
      <c r="B52" s="88" t="s">
        <v>114</v>
      </c>
      <c r="C52" s="88"/>
      <c r="D52" s="88"/>
      <c r="E52" s="88"/>
      <c r="F52" s="88"/>
      <c r="G52" s="88"/>
      <c r="H52" s="88"/>
      <c r="I52" s="69"/>
      <c r="J52" s="69"/>
      <c r="K52" s="4"/>
      <c r="L52" s="4"/>
    </row>
    <row r="53" spans="1:12" ht="12.75">
      <c r="A53" s="9"/>
      <c r="B53" s="88" t="s">
        <v>35</v>
      </c>
      <c r="C53" s="88"/>
      <c r="D53" s="88"/>
      <c r="E53" s="88"/>
      <c r="F53" s="88"/>
      <c r="G53" s="88"/>
      <c r="H53" s="88"/>
      <c r="I53" s="85">
        <f>SUM(I55:K59)</f>
        <v>175163</v>
      </c>
      <c r="J53" s="85"/>
      <c r="K53" s="85"/>
      <c r="L53" s="9"/>
    </row>
    <row r="54" spans="1:12" ht="12.75">
      <c r="A54" s="9"/>
      <c r="B54" s="9" t="s">
        <v>134</v>
      </c>
      <c r="C54" s="9"/>
      <c r="D54" s="9"/>
      <c r="E54" s="9"/>
      <c r="F54" s="9"/>
      <c r="G54" s="9"/>
      <c r="H54" s="9"/>
      <c r="I54" s="9"/>
      <c r="J54" s="9"/>
      <c r="K54" s="5"/>
      <c r="L54" s="9"/>
    </row>
    <row r="55" spans="1:12" ht="12.75">
      <c r="A55" s="9"/>
      <c r="B55" s="9"/>
      <c r="C55" s="9"/>
      <c r="D55" s="9" t="s">
        <v>30</v>
      </c>
      <c r="E55" s="86" t="s">
        <v>31</v>
      </c>
      <c r="F55" s="86"/>
      <c r="G55" s="86"/>
      <c r="H55" s="86"/>
      <c r="I55" s="85">
        <v>21553</v>
      </c>
      <c r="J55" s="85"/>
      <c r="K55" s="85"/>
      <c r="L55" s="9"/>
    </row>
    <row r="56" spans="1:12" ht="12.75">
      <c r="A56" s="9"/>
      <c r="B56" s="9"/>
      <c r="C56" s="9"/>
      <c r="D56" s="9"/>
      <c r="E56" s="86" t="s">
        <v>32</v>
      </c>
      <c r="F56" s="86"/>
      <c r="G56" s="86"/>
      <c r="H56" s="86"/>
      <c r="I56" s="85">
        <v>3826</v>
      </c>
      <c r="J56" s="85"/>
      <c r="K56" s="85"/>
      <c r="L56" s="9"/>
    </row>
    <row r="57" spans="1:12" ht="12.75">
      <c r="A57" s="9"/>
      <c r="B57" s="9"/>
      <c r="C57" s="9"/>
      <c r="D57" s="9"/>
      <c r="E57" s="86" t="s">
        <v>117</v>
      </c>
      <c r="F57" s="86"/>
      <c r="G57" s="86"/>
      <c r="H57" s="86"/>
      <c r="I57" s="85">
        <v>85524</v>
      </c>
      <c r="J57" s="85"/>
      <c r="K57" s="85"/>
      <c r="L57" s="9"/>
    </row>
    <row r="58" spans="1:12" ht="12.75">
      <c r="A58" s="9"/>
      <c r="B58" s="9"/>
      <c r="C58" s="9"/>
      <c r="D58" s="9"/>
      <c r="E58" s="86" t="s">
        <v>37</v>
      </c>
      <c r="F58" s="86"/>
      <c r="G58" s="86"/>
      <c r="H58" s="86"/>
      <c r="I58" s="85">
        <v>13160</v>
      </c>
      <c r="J58" s="85"/>
      <c r="K58" s="85"/>
      <c r="L58" s="9"/>
    </row>
    <row r="59" spans="1:12" ht="12.75">
      <c r="A59" s="9"/>
      <c r="B59" s="9"/>
      <c r="C59" s="9"/>
      <c r="D59" s="9"/>
      <c r="E59" s="61" t="s">
        <v>42</v>
      </c>
      <c r="F59" s="62"/>
      <c r="G59" s="62"/>
      <c r="H59" s="81"/>
      <c r="I59" s="91">
        <v>51100</v>
      </c>
      <c r="J59" s="92"/>
      <c r="K59" s="93"/>
      <c r="L59" s="9"/>
    </row>
    <row r="60" spans="1:12" ht="12.75">
      <c r="A60" s="5"/>
      <c r="B60" s="87" t="s">
        <v>79</v>
      </c>
      <c r="C60" s="87"/>
      <c r="D60" s="87"/>
      <c r="E60" s="87"/>
      <c r="F60" s="87"/>
      <c r="G60" s="87"/>
      <c r="H60" s="87"/>
      <c r="I60" s="87"/>
      <c r="J60" s="87"/>
      <c r="K60" s="87"/>
      <c r="L60" s="5"/>
    </row>
    <row r="61" spans="1:12" ht="12.75">
      <c r="A61" s="5"/>
      <c r="B61" s="87" t="s">
        <v>139</v>
      </c>
      <c r="C61" s="87"/>
      <c r="D61" s="87"/>
      <c r="E61" s="87"/>
      <c r="F61" s="87"/>
      <c r="G61" s="87"/>
      <c r="H61" s="87"/>
      <c r="I61" s="87"/>
      <c r="J61" s="87"/>
      <c r="K61" s="87"/>
      <c r="L61" s="5"/>
    </row>
    <row r="62" spans="1:12" ht="14.25">
      <c r="A62" s="5"/>
      <c r="B62" s="89" t="s">
        <v>140</v>
      </c>
      <c r="C62" s="90"/>
      <c r="D62" s="90"/>
      <c r="E62" s="90"/>
      <c r="F62" s="90"/>
      <c r="G62" s="90"/>
      <c r="H62" s="90"/>
      <c r="I62" s="90"/>
      <c r="J62" s="90"/>
      <c r="K62" s="90"/>
      <c r="L62" s="5"/>
    </row>
    <row r="63" spans="2:11" ht="12.75">
      <c r="B63" s="63" t="s">
        <v>137</v>
      </c>
      <c r="C63" s="63"/>
      <c r="D63" s="63"/>
      <c r="E63" s="63"/>
      <c r="F63" s="63"/>
      <c r="G63" s="63"/>
      <c r="H63" s="63"/>
      <c r="I63" s="63"/>
      <c r="J63" s="63"/>
      <c r="K63" s="63"/>
    </row>
    <row r="64" spans="2:11" ht="12.75">
      <c r="B64" s="64" t="s">
        <v>138</v>
      </c>
      <c r="C64" s="64"/>
      <c r="D64" s="64"/>
      <c r="E64" s="64"/>
      <c r="F64" s="64"/>
      <c r="G64" s="64"/>
      <c r="H64" s="64"/>
      <c r="I64" s="64"/>
      <c r="J64" s="64"/>
      <c r="K64" s="64"/>
    </row>
  </sheetData>
  <sheetProtection password="CC5F" sheet="1" objects="1" scenarios="1"/>
  <mergeCells count="97">
    <mergeCell ref="K23:L23"/>
    <mergeCell ref="K24:L24"/>
    <mergeCell ref="B17:F17"/>
    <mergeCell ref="I47:K47"/>
    <mergeCell ref="B46:H46"/>
    <mergeCell ref="I46:K46"/>
    <mergeCell ref="B39:H39"/>
    <mergeCell ref="I39:K39"/>
    <mergeCell ref="B41:H41"/>
    <mergeCell ref="I41:K41"/>
    <mergeCell ref="B62:K62"/>
    <mergeCell ref="B60:K60"/>
    <mergeCell ref="B61:K61"/>
    <mergeCell ref="E58:H58"/>
    <mergeCell ref="I58:K58"/>
    <mergeCell ref="E59:H59"/>
    <mergeCell ref="I59:K59"/>
    <mergeCell ref="E55:H55"/>
    <mergeCell ref="I55:K55"/>
    <mergeCell ref="B45:H45"/>
    <mergeCell ref="I45:K45"/>
    <mergeCell ref="B47:H47"/>
    <mergeCell ref="B52:H52"/>
    <mergeCell ref="I52:J52"/>
    <mergeCell ref="I49:K49"/>
    <mergeCell ref="B49:H49"/>
    <mergeCell ref="B50:H50"/>
    <mergeCell ref="B53:H53"/>
    <mergeCell ref="I53:K53"/>
    <mergeCell ref="E9:K9"/>
    <mergeCell ref="E10:K10"/>
    <mergeCell ref="E11:K11"/>
    <mergeCell ref="K25:L25"/>
    <mergeCell ref="E12:K12"/>
    <mergeCell ref="I50:K50"/>
    <mergeCell ref="E13:K13"/>
    <mergeCell ref="A25:J25"/>
    <mergeCell ref="E56:H56"/>
    <mergeCell ref="I56:K56"/>
    <mergeCell ref="E57:H57"/>
    <mergeCell ref="I57:K57"/>
    <mergeCell ref="I48:K48"/>
    <mergeCell ref="B42:H42"/>
    <mergeCell ref="I42:K42"/>
    <mergeCell ref="B40:H40"/>
    <mergeCell ref="B43:H43"/>
    <mergeCell ref="I43:K43"/>
    <mergeCell ref="B44:H44"/>
    <mergeCell ref="I44:K44"/>
    <mergeCell ref="B48:H48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C26:D26"/>
    <mergeCell ref="E26:F26"/>
    <mergeCell ref="I26:J26"/>
    <mergeCell ref="A23:J23"/>
    <mergeCell ref="E24:F24"/>
    <mergeCell ref="I24:J24"/>
    <mergeCell ref="E7:K7"/>
    <mergeCell ref="E8:K8"/>
    <mergeCell ref="I17:J17"/>
    <mergeCell ref="C22:D22"/>
    <mergeCell ref="E22:F22"/>
    <mergeCell ref="I22:J22"/>
    <mergeCell ref="B18:F18"/>
    <mergeCell ref="I18:J18"/>
    <mergeCell ref="B19:F19"/>
    <mergeCell ref="I19:J19"/>
    <mergeCell ref="B63:K63"/>
    <mergeCell ref="B64:K64"/>
    <mergeCell ref="B1:K1"/>
    <mergeCell ref="A2:K2"/>
    <mergeCell ref="A3:K3"/>
    <mergeCell ref="B16:F16"/>
    <mergeCell ref="I16:J16"/>
    <mergeCell ref="E4:K4"/>
    <mergeCell ref="E5:K5"/>
    <mergeCell ref="E6:K6"/>
  </mergeCells>
  <hyperlinks>
    <hyperlink ref="B62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