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АРГ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1379</author>
  </authors>
  <commentList>
    <comment ref="F21" authorId="0">
      <text>
        <r>
          <rPr>
            <b/>
            <sz val="9"/>
            <rFont val="Tahoma"/>
            <family val="2"/>
          </rPr>
          <t xml:space="preserve">доводч.п.1
</t>
        </r>
        <r>
          <rPr>
            <sz val="9"/>
            <rFont val="Tahoma"/>
            <family val="2"/>
          </rPr>
          <t xml:space="preserve">
</t>
        </r>
      </text>
    </comment>
    <comment ref="R4" authorId="0">
      <text>
        <r>
          <rPr>
            <b/>
            <sz val="9"/>
            <rFont val="Tahoma"/>
            <family val="2"/>
          </rPr>
          <t>менее 3-х лет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<sst xmlns="http://schemas.openxmlformats.org/spreadsheetml/2006/main" count="54" uniqueCount="54">
  <si>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№ п/п</t>
  </si>
  <si>
    <t>Адрес дома</t>
  </si>
  <si>
    <t xml:space="preserve">Всего      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</si>
  <si>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</si>
  <si>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</si>
  <si>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</si>
  <si>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</si>
  <si>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</si>
  <si>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</si>
  <si>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</si>
  <si>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 xml:space="preserve">Садовая, 20 </t>
  </si>
  <si>
    <t xml:space="preserve">Садовая, 21 </t>
  </si>
  <si>
    <t xml:space="preserve">Садовая, 22  </t>
  </si>
  <si>
    <t>Садовая, 23</t>
  </si>
  <si>
    <t>Садовая, 25</t>
  </si>
  <si>
    <t xml:space="preserve">Садовая, 27  </t>
  </si>
  <si>
    <t xml:space="preserve">Садовая, 29 </t>
  </si>
  <si>
    <t>Садовая, 31</t>
  </si>
  <si>
    <t>Итого:31 д.</t>
  </si>
  <si>
    <t xml:space="preserve">Успенка, 23  </t>
  </si>
  <si>
    <t xml:space="preserve">Садовая, 24 </t>
  </si>
  <si>
    <t>Эл. оборуд.</t>
  </si>
  <si>
    <t>Сантехн.  оборуд.</t>
  </si>
  <si>
    <t>Общестр. работы</t>
  </si>
  <si>
    <t>Рем. подъезда</t>
  </si>
  <si>
    <t xml:space="preserve"> Кровля</t>
  </si>
  <si>
    <t>Швы</t>
  </si>
  <si>
    <t>Оц. соотв. лифтов, отраб.срок службы (за счёт платных услуг)</t>
  </si>
  <si>
    <t>по ООО "Аргумент"</t>
  </si>
  <si>
    <t>Сад., 19А</t>
  </si>
  <si>
    <t>Сад., 19Б</t>
  </si>
  <si>
    <t xml:space="preserve">Сад., 19В </t>
  </si>
  <si>
    <t>2,8% ЕИРКЦ за кап.р-нт</t>
  </si>
  <si>
    <t xml:space="preserve">Наб., 10 </t>
  </si>
  <si>
    <t>Наб., 11</t>
  </si>
  <si>
    <t xml:space="preserve">Наб., 12 </t>
  </si>
  <si>
    <t xml:space="preserve">Наб., 13 </t>
  </si>
  <si>
    <t xml:space="preserve">Наб., 17  </t>
  </si>
  <si>
    <t>Наб., 1</t>
  </si>
  <si>
    <t>Наб., 2</t>
  </si>
  <si>
    <r>
      <t>Наб., 3</t>
    </r>
    <r>
      <rPr>
        <i/>
        <sz val="10"/>
        <color indexed="8"/>
        <rFont val="Times New Roman"/>
        <family val="1"/>
      </rPr>
      <t xml:space="preserve"> </t>
    </r>
  </si>
  <si>
    <t>Наб., 5</t>
  </si>
  <si>
    <t>Наб., 7</t>
  </si>
  <si>
    <t xml:space="preserve">Наб., 9 </t>
  </si>
  <si>
    <t>Монтаж дверей, окна</t>
  </si>
  <si>
    <t>Ремонт сист. дымоуд. И пожар., уст.домоф., доводчика</t>
  </si>
  <si>
    <t>Остаток, перерасход (-) ср-тв по тек.р-ту за предыдущие периоды</t>
  </si>
  <si>
    <t xml:space="preserve">Всего начислено средств с янв 2022г., руб. </t>
  </si>
  <si>
    <t>Ср-ва за 1 мес. (ТР+ доп. Получ. Доходы) 2022г., руб.</t>
  </si>
  <si>
    <t>Остаток ср-тв на 01.01.22г. за минусом задолж.(без остатка 2020г.)</t>
  </si>
  <si>
    <t>О Т Ч Е Т  по текущему ремонту жилого фонда по видам работ за январь-декабрь 2022г.</t>
  </si>
  <si>
    <t>январь-декабрь</t>
  </si>
  <si>
    <t>Остаток средств на 01.01.23г. за минусом задолженности</t>
  </si>
  <si>
    <t>Задолженность населения по тек. ремонту на 16.01.23г.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</si>
</sst>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1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" fontId="1" fillId="35" borderId="10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center"/>
    </xf>
    <xf numFmtId="1" fontId="0" fillId="36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13" fillId="37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/>
    </xf>
    <xf numFmtId="1" fontId="0" fillId="36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13" fillId="37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1" fontId="0" fillId="0" borderId="16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13" fillId="37" borderId="17" xfId="0" applyNumberFormat="1" applyFont="1" applyFill="1" applyBorder="1" applyAlignment="1">
      <alignment horizontal="center"/>
    </xf>
    <xf numFmtId="0" fontId="51" fillId="38" borderId="12" xfId="0" applyFont="1" applyFill="1" applyBorder="1" applyAlignment="1">
      <alignment vertical="top" wrapText="1"/>
    </xf>
    <xf numFmtId="1" fontId="0" fillId="38" borderId="13" xfId="0" applyNumberFormat="1" applyFont="1" applyFill="1" applyBorder="1" applyAlignment="1">
      <alignment horizontal="center"/>
    </xf>
    <xf numFmtId="1" fontId="0" fillId="38" borderId="12" xfId="0" applyNumberFormat="1" applyFont="1" applyFill="1" applyBorder="1" applyAlignment="1">
      <alignment horizontal="center"/>
    </xf>
    <xf numFmtId="1" fontId="0" fillId="38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39"/>
  <sheetViews>
    <sheetView tabSelected="1" workbookViewId="0" topLeftCell="A1">
      <selection activeCell="A1" sqref="A1:Q1"/>
    </sheetView>
  </sheetViews>
  <sheetFormatPr defaultColWidth="9.00390625" defaultRowHeight="12.75"/>
  <cols>
    <col min="1" max="1" width="2.375" style="14" customWidth="1"/>
    <col min="2" max="2" width="10.625" style="0" customWidth="1"/>
    <col min="3" max="4" width="8.25390625" style="0" customWidth="1"/>
    <col min="5" max="5" width="9.25390625" style="0" customWidth="1"/>
    <col min="6" max="6" width="7.875" style="0" customWidth="1"/>
    <col min="7" max="7" width="8.75390625" style="0" customWidth="1"/>
    <col min="8" max="8" width="8.125" style="0" customWidth="1"/>
    <col min="9" max="9" width="8.625" style="0" customWidth="1"/>
    <col min="10" max="10" width="5.375" style="0" customWidth="1"/>
    <col min="11" max="12" width="6.75390625" style="0" customWidth="1"/>
    <col min="13" max="13" width="8.875" style="0" customWidth="1"/>
    <col min="14" max="14" width="7.875" style="0" customWidth="1"/>
    <col min="15" max="15" width="8.00390625" style="0" customWidth="1"/>
    <col min="16" max="16" width="8.125" style="0" customWidth="1"/>
    <col min="17" max="17" width="7.875" style="0" customWidth="1"/>
    <col min="18" max="19" width="8.25390625" style="0" customWidth="1"/>
  </cols>
  <sheetData>
    <row r="1" spans="1:19" ht="18.75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"/>
      <c r="S1" s="3"/>
    </row>
    <row r="2" spans="1:19" ht="18.75">
      <c r="A2" s="10"/>
      <c r="B2" s="40" t="s">
        <v>28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"/>
      <c r="S2" s="3"/>
    </row>
    <row r="3" spans="1:19" ht="14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3"/>
    </row>
    <row r="4" spans="1:19" ht="12.75" customHeight="1">
      <c r="A4" s="50" t="s">
        <v>0</v>
      </c>
      <c r="B4" s="42" t="s">
        <v>1</v>
      </c>
      <c r="C4" s="41" t="s">
        <v>51</v>
      </c>
      <c r="D4" s="41"/>
      <c r="E4" s="41"/>
      <c r="F4" s="41"/>
      <c r="G4" s="41"/>
      <c r="H4" s="41"/>
      <c r="I4" s="41"/>
      <c r="J4" s="41"/>
      <c r="K4" s="41"/>
      <c r="L4" s="41"/>
      <c r="M4" s="42" t="s">
        <v>2</v>
      </c>
      <c r="N4" s="42" t="s">
        <v>48</v>
      </c>
      <c r="O4" s="42" t="s">
        <v>47</v>
      </c>
      <c r="P4" s="50" t="s">
        <v>49</v>
      </c>
      <c r="Q4" s="42" t="s">
        <v>46</v>
      </c>
      <c r="R4" s="41" t="s">
        <v>53</v>
      </c>
      <c r="S4" s="41" t="s">
        <v>52</v>
      </c>
    </row>
    <row r="5" spans="1:19" ht="12.75" customHeight="1">
      <c r="A5" s="51"/>
      <c r="B5" s="43"/>
      <c r="C5" s="53" t="s">
        <v>21</v>
      </c>
      <c r="D5" s="53" t="s">
        <v>22</v>
      </c>
      <c r="E5" s="53" t="s">
        <v>23</v>
      </c>
      <c r="F5" s="45" t="s">
        <v>45</v>
      </c>
      <c r="G5" s="53" t="s">
        <v>24</v>
      </c>
      <c r="H5" s="53" t="s">
        <v>25</v>
      </c>
      <c r="I5" s="53" t="s">
        <v>26</v>
      </c>
      <c r="J5" s="53" t="s">
        <v>44</v>
      </c>
      <c r="K5" s="53" t="s">
        <v>27</v>
      </c>
      <c r="L5" s="53" t="s">
        <v>32</v>
      </c>
      <c r="M5" s="43"/>
      <c r="N5" s="43"/>
      <c r="O5" s="48"/>
      <c r="P5" s="51"/>
      <c r="Q5" s="43"/>
      <c r="R5" s="41"/>
      <c r="S5" s="41"/>
    </row>
    <row r="6" spans="1:19" ht="73.5" customHeight="1">
      <c r="A6" s="52"/>
      <c r="B6" s="44"/>
      <c r="C6" s="47"/>
      <c r="D6" s="47"/>
      <c r="E6" s="47"/>
      <c r="F6" s="46"/>
      <c r="G6" s="47"/>
      <c r="H6" s="47"/>
      <c r="I6" s="47"/>
      <c r="J6" s="47"/>
      <c r="K6" s="47"/>
      <c r="L6" s="47"/>
      <c r="M6" s="44"/>
      <c r="N6" s="44"/>
      <c r="O6" s="49"/>
      <c r="P6" s="52"/>
      <c r="Q6" s="44"/>
      <c r="R6" s="41"/>
      <c r="S6" s="41"/>
    </row>
    <row r="7" spans="1:19" ht="12" customHeight="1">
      <c r="A7" s="11">
        <v>1</v>
      </c>
      <c r="B7" s="5">
        <v>2</v>
      </c>
      <c r="C7" s="4">
        <v>3</v>
      </c>
      <c r="D7" s="4">
        <v>4</v>
      </c>
      <c r="E7" s="5">
        <v>5</v>
      </c>
      <c r="F7" s="11">
        <v>6</v>
      </c>
      <c r="G7" s="5">
        <v>7</v>
      </c>
      <c r="H7" s="4">
        <v>8</v>
      </c>
      <c r="I7" s="4">
        <v>9</v>
      </c>
      <c r="J7" s="5">
        <v>10</v>
      </c>
      <c r="K7" s="11">
        <v>11</v>
      </c>
      <c r="L7" s="5">
        <v>12</v>
      </c>
      <c r="M7" s="4">
        <v>13</v>
      </c>
      <c r="N7" s="4">
        <v>14</v>
      </c>
      <c r="O7" s="5">
        <v>15</v>
      </c>
      <c r="P7" s="4">
        <v>16</v>
      </c>
      <c r="Q7" s="4">
        <v>17</v>
      </c>
      <c r="R7" s="5">
        <v>18</v>
      </c>
      <c r="S7" s="4">
        <v>19</v>
      </c>
    </row>
    <row r="8" spans="1:19" ht="12.75" customHeight="1" thickBot="1">
      <c r="A8" s="12">
        <v>1</v>
      </c>
      <c r="B8" s="9" t="s">
        <v>38</v>
      </c>
      <c r="C8" s="16">
        <v>0</v>
      </c>
      <c r="D8" s="16">
        <v>6089</v>
      </c>
      <c r="E8" s="16">
        <v>0</v>
      </c>
      <c r="F8" s="16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f>769.07+869.95+761.63+828.56+922.6+1186.01+946.76+989.72+1083.81+1967.49+815.12+1027.47</f>
        <v>12168.19</v>
      </c>
      <c r="M8" s="19">
        <f>C8+D8+E8+F8+G8+H8+I8+J8+K8+L8</f>
        <v>18257.190000000002</v>
      </c>
      <c r="N8" s="20">
        <v>8864.747500000001</v>
      </c>
      <c r="O8" s="20">
        <f>N8*11</f>
        <v>97512.22250000002</v>
      </c>
      <c r="P8" s="21">
        <v>-51435.606830008415</v>
      </c>
      <c r="Q8" s="22">
        <v>5.0092339083630355</v>
      </c>
      <c r="R8" s="37">
        <v>3626.09</v>
      </c>
      <c r="S8" s="23">
        <f>O8-M8+Q8-R8</f>
        <v>75633.95173390838</v>
      </c>
    </row>
    <row r="9" spans="1:19" ht="12.75" customHeight="1" thickBot="1">
      <c r="A9" s="12">
        <v>2</v>
      </c>
      <c r="B9" s="9" t="s">
        <v>39</v>
      </c>
      <c r="C9" s="17">
        <v>6734</v>
      </c>
      <c r="D9" s="17">
        <v>105737</v>
      </c>
      <c r="E9" s="17">
        <v>14800</v>
      </c>
      <c r="F9" s="17">
        <v>0</v>
      </c>
      <c r="G9" s="24">
        <v>0</v>
      </c>
      <c r="H9" s="24">
        <v>0</v>
      </c>
      <c r="I9" s="24">
        <v>73500</v>
      </c>
      <c r="J9" s="24">
        <v>0</v>
      </c>
      <c r="K9" s="24">
        <v>0</v>
      </c>
      <c r="L9" s="24">
        <v>0</v>
      </c>
      <c r="M9" s="25">
        <f aca="true" t="shared" si="0" ref="M9:M38">C9+D9+E9+F9+G9+H9+I9+J9+K9+L9</f>
        <v>200771</v>
      </c>
      <c r="N9" s="26">
        <v>15989.38525</v>
      </c>
      <c r="O9" s="20">
        <f aca="true" t="shared" si="1" ref="O9:O37">N9*11</f>
        <v>175883.23775</v>
      </c>
      <c r="P9" s="27">
        <v>-140337.9174141199</v>
      </c>
      <c r="Q9" s="26">
        <v>-9353.500426646833</v>
      </c>
      <c r="R9" s="38">
        <v>7097.5</v>
      </c>
      <c r="S9" s="29">
        <f aca="true" t="shared" si="2" ref="S9:S38">O9-M9+Q9-R9</f>
        <v>-41338.76267664683</v>
      </c>
    </row>
    <row r="10" spans="1:19" ht="12.75" customHeight="1" thickBot="1">
      <c r="A10" s="12">
        <v>3</v>
      </c>
      <c r="B10" s="9" t="s">
        <v>40</v>
      </c>
      <c r="C10" s="17">
        <v>3178</v>
      </c>
      <c r="D10" s="17">
        <v>22172</v>
      </c>
      <c r="E10" s="17">
        <v>35479</v>
      </c>
      <c r="F10" s="17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f>916.1+812.46+928.15+920.83+891.65+1374.79+1110.81+989.48+898.34+940.13+1019.57+936.11</f>
        <v>11738.419999999998</v>
      </c>
      <c r="M10" s="25">
        <f t="shared" si="0"/>
        <v>72567.42</v>
      </c>
      <c r="N10" s="26">
        <v>8568.381249999999</v>
      </c>
      <c r="O10" s="20">
        <f t="shared" si="1"/>
        <v>94252.19374999998</v>
      </c>
      <c r="P10" s="27">
        <v>-84598.61600541935</v>
      </c>
      <c r="Q10" s="28">
        <v>4908.455366230071</v>
      </c>
      <c r="R10" s="38">
        <v>4129.82</v>
      </c>
      <c r="S10" s="29">
        <f t="shared" si="2"/>
        <v>22463.40911623005</v>
      </c>
    </row>
    <row r="11" spans="1:19" ht="12.75" customHeight="1" thickBot="1">
      <c r="A11" s="12">
        <v>4</v>
      </c>
      <c r="B11" s="9" t="s">
        <v>41</v>
      </c>
      <c r="C11" s="17">
        <v>1540</v>
      </c>
      <c r="D11" s="17">
        <v>46609</v>
      </c>
      <c r="E11" s="17">
        <v>18562</v>
      </c>
      <c r="F11" s="17">
        <v>0</v>
      </c>
      <c r="G11" s="24">
        <v>0</v>
      </c>
      <c r="H11" s="24">
        <v>0</v>
      </c>
      <c r="I11" s="24">
        <v>33170</v>
      </c>
      <c r="J11" s="24">
        <v>0</v>
      </c>
      <c r="K11" s="24">
        <v>0</v>
      </c>
      <c r="L11" s="24">
        <v>0</v>
      </c>
      <c r="M11" s="25">
        <f t="shared" si="0"/>
        <v>99881</v>
      </c>
      <c r="N11" s="26">
        <v>8609.5</v>
      </c>
      <c r="O11" s="20">
        <f t="shared" si="1"/>
        <v>94704.5</v>
      </c>
      <c r="P11" s="27">
        <v>-10605.543337174537</v>
      </c>
      <c r="Q11" s="28">
        <v>-20561.494646271596</v>
      </c>
      <c r="R11" s="38">
        <v>3817.84</v>
      </c>
      <c r="S11" s="29">
        <f t="shared" si="2"/>
        <v>-29555.834646271596</v>
      </c>
    </row>
    <row r="12" spans="1:19" ht="12.75" customHeight="1" thickBot="1">
      <c r="A12" s="12">
        <v>5</v>
      </c>
      <c r="B12" s="9" t="s">
        <v>42</v>
      </c>
      <c r="C12" s="17">
        <v>15435</v>
      </c>
      <c r="D12" s="17">
        <v>73780</v>
      </c>
      <c r="E12" s="17">
        <v>231596</v>
      </c>
      <c r="F12" s="17">
        <v>0</v>
      </c>
      <c r="G12" s="24">
        <v>2452</v>
      </c>
      <c r="H12" s="24">
        <v>0</v>
      </c>
      <c r="I12" s="24">
        <v>29140</v>
      </c>
      <c r="J12" s="24">
        <v>0</v>
      </c>
      <c r="K12" s="24">
        <v>0</v>
      </c>
      <c r="L12" s="24">
        <v>0</v>
      </c>
      <c r="M12" s="25">
        <f t="shared" si="0"/>
        <v>352403</v>
      </c>
      <c r="N12" s="26">
        <v>23948.79225</v>
      </c>
      <c r="O12" s="20">
        <f t="shared" si="1"/>
        <v>263436.71475</v>
      </c>
      <c r="P12" s="27">
        <v>105191.8925101716</v>
      </c>
      <c r="Q12" s="28">
        <v>2366.748741500423</v>
      </c>
      <c r="R12" s="38">
        <v>16960.89</v>
      </c>
      <c r="S12" s="29">
        <f t="shared" si="2"/>
        <v>-103560.42650849959</v>
      </c>
    </row>
    <row r="13" spans="1:19" ht="12.75" customHeight="1" thickBot="1">
      <c r="A13" s="12">
        <v>6</v>
      </c>
      <c r="B13" s="9" t="s">
        <v>43</v>
      </c>
      <c r="C13" s="17">
        <v>17648</v>
      </c>
      <c r="D13" s="17">
        <v>249249</v>
      </c>
      <c r="E13" s="17">
        <v>36085</v>
      </c>
      <c r="F13" s="17">
        <v>12731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f>2518.8+2572.13+2661.52+2382.43+2632.58+2881.77+2535.03+2661.55+3211.5+2637.23+2469.85+2909.39</f>
        <v>32073.78</v>
      </c>
      <c r="M13" s="25">
        <f t="shared" si="0"/>
        <v>347786.78</v>
      </c>
      <c r="N13" s="26">
        <v>23926.68375</v>
      </c>
      <c r="O13" s="20">
        <f t="shared" si="1"/>
        <v>263193.52125</v>
      </c>
      <c r="P13" s="27">
        <v>118755.74968102705</v>
      </c>
      <c r="Q13" s="28">
        <v>8670.472736121086</v>
      </c>
      <c r="R13" s="38">
        <v>15475.24</v>
      </c>
      <c r="S13" s="29">
        <f t="shared" si="2"/>
        <v>-91398.02601387896</v>
      </c>
    </row>
    <row r="14" spans="1:19" ht="12.75" customHeight="1" thickBot="1">
      <c r="A14" s="12">
        <v>7</v>
      </c>
      <c r="B14" s="9" t="s">
        <v>33</v>
      </c>
      <c r="C14" s="17">
        <v>6796</v>
      </c>
      <c r="D14" s="17">
        <v>18831</v>
      </c>
      <c r="E14" s="17">
        <v>14800</v>
      </c>
      <c r="F14" s="17">
        <v>0</v>
      </c>
      <c r="G14" s="24">
        <v>0</v>
      </c>
      <c r="H14" s="24">
        <v>0</v>
      </c>
      <c r="I14" s="24">
        <v>121340</v>
      </c>
      <c r="J14" s="24">
        <v>0</v>
      </c>
      <c r="K14" s="24">
        <v>0</v>
      </c>
      <c r="L14" s="24">
        <v>0</v>
      </c>
      <c r="M14" s="25">
        <f t="shared" si="0"/>
        <v>161767</v>
      </c>
      <c r="N14" s="26">
        <v>9495.943750000002</v>
      </c>
      <c r="O14" s="20">
        <f t="shared" si="1"/>
        <v>104455.38125000002</v>
      </c>
      <c r="P14" s="27">
        <v>-88548.7170574822</v>
      </c>
      <c r="Q14" s="28">
        <v>-4365.389617416766</v>
      </c>
      <c r="R14" s="38">
        <v>2534.08</v>
      </c>
      <c r="S14" s="29">
        <f t="shared" si="2"/>
        <v>-64211.08836741675</v>
      </c>
    </row>
    <row r="15" spans="1:19" ht="12.75" customHeight="1" thickBot="1">
      <c r="A15" s="12">
        <v>8</v>
      </c>
      <c r="B15" s="9" t="s">
        <v>34</v>
      </c>
      <c r="C15" s="17">
        <v>1779</v>
      </c>
      <c r="D15" s="17">
        <v>36387</v>
      </c>
      <c r="E15" s="17">
        <v>11413</v>
      </c>
      <c r="F15" s="17">
        <v>0</v>
      </c>
      <c r="G15" s="24">
        <v>89386</v>
      </c>
      <c r="H15" s="24">
        <v>0</v>
      </c>
      <c r="I15" s="24">
        <v>86800</v>
      </c>
      <c r="J15" s="24">
        <v>0</v>
      </c>
      <c r="K15" s="24">
        <v>0</v>
      </c>
      <c r="L15" s="24">
        <v>0</v>
      </c>
      <c r="M15" s="25">
        <f t="shared" si="0"/>
        <v>225765</v>
      </c>
      <c r="N15" s="26">
        <v>15995.1275</v>
      </c>
      <c r="O15" s="20">
        <f t="shared" si="1"/>
        <v>175946.4025</v>
      </c>
      <c r="P15" s="27">
        <v>-71390.85639082316</v>
      </c>
      <c r="Q15" s="28">
        <v>-1266.0357609336413</v>
      </c>
      <c r="R15" s="38">
        <v>10108.3</v>
      </c>
      <c r="S15" s="29">
        <f t="shared" si="2"/>
        <v>-61192.93326093364</v>
      </c>
    </row>
    <row r="16" spans="1:19" ht="12.75" customHeight="1" thickBot="1">
      <c r="A16" s="12">
        <v>9</v>
      </c>
      <c r="B16" s="9" t="s">
        <v>35</v>
      </c>
      <c r="C16" s="17">
        <v>2900</v>
      </c>
      <c r="D16" s="17">
        <v>38079</v>
      </c>
      <c r="E16" s="17">
        <v>59359</v>
      </c>
      <c r="F16" s="17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5">
        <f t="shared" si="0"/>
        <v>100338</v>
      </c>
      <c r="N16" s="26">
        <v>11376.806224999998</v>
      </c>
      <c r="O16" s="20">
        <f t="shared" si="1"/>
        <v>125144.86847499998</v>
      </c>
      <c r="P16" s="27">
        <v>16800.37788648491</v>
      </c>
      <c r="Q16" s="28">
        <v>-33706.30228727637</v>
      </c>
      <c r="R16" s="38">
        <v>5665.5</v>
      </c>
      <c r="S16" s="29">
        <f t="shared" si="2"/>
        <v>-14564.933812276387</v>
      </c>
    </row>
    <row r="17" spans="1:19" ht="12.75" customHeight="1" thickBot="1">
      <c r="A17" s="12">
        <v>10</v>
      </c>
      <c r="B17" s="9" t="s">
        <v>36</v>
      </c>
      <c r="C17" s="17">
        <v>3797</v>
      </c>
      <c r="D17" s="17">
        <v>99431</v>
      </c>
      <c r="E17" s="17">
        <v>95350</v>
      </c>
      <c r="F17" s="17">
        <v>3184</v>
      </c>
      <c r="G17" s="24">
        <v>0</v>
      </c>
      <c r="H17" s="24">
        <v>0</v>
      </c>
      <c r="I17" s="24">
        <v>14880</v>
      </c>
      <c r="J17" s="24">
        <v>0</v>
      </c>
      <c r="K17" s="24">
        <v>0</v>
      </c>
      <c r="L17" s="24">
        <v>0</v>
      </c>
      <c r="M17" s="25">
        <f t="shared" si="0"/>
        <v>216642</v>
      </c>
      <c r="N17" s="26">
        <v>23645.163750000003</v>
      </c>
      <c r="O17" s="20">
        <f t="shared" si="1"/>
        <v>260096.80125000005</v>
      </c>
      <c r="P17" s="27">
        <v>111546.8726863846</v>
      </c>
      <c r="Q17" s="28">
        <v>16882.432939859893</v>
      </c>
      <c r="R17" s="38">
        <v>26346.93</v>
      </c>
      <c r="S17" s="29">
        <f t="shared" si="2"/>
        <v>33990.30418985994</v>
      </c>
    </row>
    <row r="18" spans="1:19" ht="12.75" customHeight="1" thickBot="1">
      <c r="A18" s="12">
        <v>11</v>
      </c>
      <c r="B18" s="9" t="s">
        <v>37</v>
      </c>
      <c r="C18" s="17">
        <v>8147</v>
      </c>
      <c r="D18" s="17">
        <v>152718</v>
      </c>
      <c r="E18" s="17">
        <v>10865</v>
      </c>
      <c r="F18" s="17">
        <v>0</v>
      </c>
      <c r="G18" s="24">
        <v>0</v>
      </c>
      <c r="H18" s="24">
        <v>0</v>
      </c>
      <c r="I18" s="24">
        <v>29608</v>
      </c>
      <c r="J18" s="24">
        <v>0</v>
      </c>
      <c r="K18" s="24">
        <v>0</v>
      </c>
      <c r="L18" s="24">
        <v>0</v>
      </c>
      <c r="M18" s="25">
        <f t="shared" si="0"/>
        <v>201338</v>
      </c>
      <c r="N18" s="26">
        <v>20158.062875</v>
      </c>
      <c r="O18" s="20">
        <f t="shared" si="1"/>
        <v>221738.691625</v>
      </c>
      <c r="P18" s="27">
        <v>51967.971807409805</v>
      </c>
      <c r="Q18" s="28">
        <v>11158.296929090266</v>
      </c>
      <c r="R18" s="38">
        <v>11786.96</v>
      </c>
      <c r="S18" s="29">
        <f t="shared" si="2"/>
        <v>19772.028554090273</v>
      </c>
    </row>
    <row r="19" spans="1:19" ht="12.75" customHeight="1" thickBot="1">
      <c r="A19" s="12">
        <v>12</v>
      </c>
      <c r="B19" s="9" t="s">
        <v>3</v>
      </c>
      <c r="C19" s="17">
        <v>24496</v>
      </c>
      <c r="D19" s="17">
        <v>30767</v>
      </c>
      <c r="E19" s="17">
        <v>69892</v>
      </c>
      <c r="F19" s="17">
        <v>0</v>
      </c>
      <c r="G19" s="24">
        <v>91962</v>
      </c>
      <c r="H19" s="24">
        <v>0</v>
      </c>
      <c r="I19" s="24">
        <v>13640</v>
      </c>
      <c r="J19" s="24">
        <v>0</v>
      </c>
      <c r="K19" s="24">
        <v>0</v>
      </c>
      <c r="L19" s="24">
        <v>0</v>
      </c>
      <c r="M19" s="25">
        <f t="shared" si="0"/>
        <v>230757</v>
      </c>
      <c r="N19" s="26">
        <v>19438.774374999997</v>
      </c>
      <c r="O19" s="20">
        <f t="shared" si="1"/>
        <v>213826.51812499997</v>
      </c>
      <c r="P19" s="27">
        <v>56552.80564917772</v>
      </c>
      <c r="Q19" s="28">
        <v>-6809.4314695635785</v>
      </c>
      <c r="R19" s="38">
        <v>12786.25</v>
      </c>
      <c r="S19" s="29">
        <f t="shared" si="2"/>
        <v>-36526.1633445636</v>
      </c>
    </row>
    <row r="20" spans="1:19" ht="12.75" customHeight="1" thickBot="1">
      <c r="A20" s="12">
        <v>13</v>
      </c>
      <c r="B20" s="9" t="s">
        <v>4</v>
      </c>
      <c r="C20" s="17">
        <v>10711</v>
      </c>
      <c r="D20" s="17">
        <v>58786</v>
      </c>
      <c r="E20" s="17">
        <v>53157</v>
      </c>
      <c r="F20" s="17">
        <v>0</v>
      </c>
      <c r="G20" s="24">
        <v>0</v>
      </c>
      <c r="H20" s="24">
        <v>157384</v>
      </c>
      <c r="I20" s="24">
        <v>33480</v>
      </c>
      <c r="J20" s="24">
        <v>0</v>
      </c>
      <c r="K20" s="24">
        <v>0</v>
      </c>
      <c r="L20" s="24">
        <v>0</v>
      </c>
      <c r="M20" s="25">
        <f t="shared" si="0"/>
        <v>313518</v>
      </c>
      <c r="N20" s="26">
        <v>37153.75425</v>
      </c>
      <c r="O20" s="20">
        <f t="shared" si="1"/>
        <v>408691.29675</v>
      </c>
      <c r="P20" s="27">
        <v>-18507.561410603186</v>
      </c>
      <c r="Q20" s="28">
        <v>-55536.56874229803</v>
      </c>
      <c r="R20" s="38">
        <v>24388.61</v>
      </c>
      <c r="S20" s="29">
        <f t="shared" si="2"/>
        <v>15248.118007701945</v>
      </c>
    </row>
    <row r="21" spans="1:19" ht="12.75" customHeight="1" thickBot="1">
      <c r="A21" s="12">
        <v>14</v>
      </c>
      <c r="B21" s="9" t="s">
        <v>5</v>
      </c>
      <c r="C21" s="17">
        <v>2602</v>
      </c>
      <c r="D21" s="17">
        <v>86999</v>
      </c>
      <c r="E21" s="17">
        <v>92838</v>
      </c>
      <c r="F21" s="17">
        <v>3157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>
        <f t="shared" si="0"/>
        <v>185596</v>
      </c>
      <c r="N21" s="26">
        <v>12792.0775</v>
      </c>
      <c r="O21" s="20">
        <f t="shared" si="1"/>
        <v>140712.85249999998</v>
      </c>
      <c r="P21" s="27">
        <v>-164659.6312373141</v>
      </c>
      <c r="Q21" s="28">
        <v>-20543.98741629813</v>
      </c>
      <c r="R21" s="38">
        <v>9638.34</v>
      </c>
      <c r="S21" s="29">
        <f t="shared" si="2"/>
        <v>-75065.47491629815</v>
      </c>
    </row>
    <row r="22" spans="1:19" ht="12.75" customHeight="1" thickBot="1">
      <c r="A22" s="12">
        <v>15</v>
      </c>
      <c r="B22" s="9" t="s">
        <v>6</v>
      </c>
      <c r="C22" s="17">
        <v>17602</v>
      </c>
      <c r="D22" s="17">
        <v>107523</v>
      </c>
      <c r="E22" s="17">
        <v>75324</v>
      </c>
      <c r="F22" s="17">
        <v>0</v>
      </c>
      <c r="G22" s="24">
        <v>0</v>
      </c>
      <c r="H22" s="24">
        <v>0</v>
      </c>
      <c r="I22" s="24">
        <v>14260</v>
      </c>
      <c r="J22" s="24">
        <v>0</v>
      </c>
      <c r="K22" s="24">
        <v>0</v>
      </c>
      <c r="L22" s="24">
        <v>0</v>
      </c>
      <c r="M22" s="25">
        <f t="shared" si="0"/>
        <v>214709</v>
      </c>
      <c r="N22" s="26">
        <v>20763.99625</v>
      </c>
      <c r="O22" s="20">
        <f t="shared" si="1"/>
        <v>228403.95875</v>
      </c>
      <c r="P22" s="27">
        <v>48370.75042735027</v>
      </c>
      <c r="Q22" s="28">
        <v>11460.252877865361</v>
      </c>
      <c r="R22" s="38">
        <v>11021.11</v>
      </c>
      <c r="S22" s="29">
        <f t="shared" si="2"/>
        <v>14134.101627865351</v>
      </c>
    </row>
    <row r="23" spans="1:19" ht="12.75" customHeight="1" thickBot="1">
      <c r="A23" s="12">
        <v>16</v>
      </c>
      <c r="B23" s="9" t="s">
        <v>7</v>
      </c>
      <c r="C23" s="17">
        <v>2831</v>
      </c>
      <c r="D23" s="17">
        <v>7981</v>
      </c>
      <c r="E23" s="36">
        <v>7243</v>
      </c>
      <c r="F23" s="17">
        <v>0</v>
      </c>
      <c r="G23" s="24">
        <v>0</v>
      </c>
      <c r="H23" s="24">
        <v>255170</v>
      </c>
      <c r="I23" s="24">
        <v>79360</v>
      </c>
      <c r="J23" s="24">
        <v>0</v>
      </c>
      <c r="K23" s="24">
        <v>0</v>
      </c>
      <c r="L23" s="24">
        <v>0</v>
      </c>
      <c r="M23" s="25">
        <f t="shared" si="0"/>
        <v>352585</v>
      </c>
      <c r="N23" s="26">
        <v>12999.3925</v>
      </c>
      <c r="O23" s="20">
        <f t="shared" si="1"/>
        <v>142993.3175</v>
      </c>
      <c r="P23" s="27">
        <v>-239659.84297343343</v>
      </c>
      <c r="Q23" s="28">
        <v>-27212.2189209372</v>
      </c>
      <c r="R23" s="38">
        <v>4807.08</v>
      </c>
      <c r="S23" s="29">
        <f t="shared" si="2"/>
        <v>-241610.9814209372</v>
      </c>
    </row>
    <row r="24" spans="1:19" ht="12.75" customHeight="1" thickBot="1">
      <c r="A24" s="12">
        <v>17</v>
      </c>
      <c r="B24" s="9" t="s">
        <v>8</v>
      </c>
      <c r="C24" s="17">
        <v>34800</v>
      </c>
      <c r="D24" s="17">
        <v>98064</v>
      </c>
      <c r="E24" s="17">
        <v>103883</v>
      </c>
      <c r="F24" s="17">
        <v>0</v>
      </c>
      <c r="G24" s="24">
        <v>97275</v>
      </c>
      <c r="H24" s="24">
        <v>0</v>
      </c>
      <c r="I24" s="24">
        <v>8000</v>
      </c>
      <c r="J24" s="24">
        <v>0</v>
      </c>
      <c r="K24" s="24">
        <v>0</v>
      </c>
      <c r="L24" s="24">
        <v>0</v>
      </c>
      <c r="M24" s="25">
        <f t="shared" si="0"/>
        <v>342022</v>
      </c>
      <c r="N24" s="26">
        <v>26489.93875</v>
      </c>
      <c r="O24" s="20">
        <f t="shared" si="1"/>
        <v>291389.32625000004</v>
      </c>
      <c r="P24" s="27">
        <v>-61493.73853463873</v>
      </c>
      <c r="Q24" s="28">
        <v>-4878.18682239468</v>
      </c>
      <c r="R24" s="38">
        <v>16464.9</v>
      </c>
      <c r="S24" s="29">
        <f t="shared" si="2"/>
        <v>-71975.76057239465</v>
      </c>
    </row>
    <row r="25" spans="1:19" ht="12.75" customHeight="1" thickBot="1">
      <c r="A25" s="12">
        <v>18</v>
      </c>
      <c r="B25" s="9" t="s">
        <v>9</v>
      </c>
      <c r="C25" s="17">
        <v>24793</v>
      </c>
      <c r="D25" s="17">
        <v>51906</v>
      </c>
      <c r="E25" s="17">
        <v>63222</v>
      </c>
      <c r="F25" s="17">
        <v>0</v>
      </c>
      <c r="G25" s="24">
        <v>89586</v>
      </c>
      <c r="H25" s="24">
        <v>0</v>
      </c>
      <c r="I25" s="24">
        <v>38440</v>
      </c>
      <c r="J25" s="24">
        <v>0</v>
      </c>
      <c r="K25" s="24">
        <v>0</v>
      </c>
      <c r="L25" s="24">
        <v>0</v>
      </c>
      <c r="M25" s="25">
        <f t="shared" si="0"/>
        <v>267947</v>
      </c>
      <c r="N25" s="26">
        <v>21150.77625</v>
      </c>
      <c r="O25" s="20">
        <f t="shared" si="1"/>
        <v>232658.53874999998</v>
      </c>
      <c r="P25" s="27">
        <v>109940.9138551571</v>
      </c>
      <c r="Q25" s="28">
        <v>22865.217935362485</v>
      </c>
      <c r="R25" s="38">
        <v>8552.68</v>
      </c>
      <c r="S25" s="29">
        <f t="shared" si="2"/>
        <v>-20975.923314637537</v>
      </c>
    </row>
    <row r="26" spans="1:19" ht="12.75" customHeight="1" thickBot="1">
      <c r="A26" s="12">
        <v>19</v>
      </c>
      <c r="B26" s="9" t="s">
        <v>29</v>
      </c>
      <c r="C26" s="17">
        <v>8277</v>
      </c>
      <c r="D26" s="17">
        <v>774</v>
      </c>
      <c r="E26" s="17">
        <v>0</v>
      </c>
      <c r="F26" s="17">
        <v>0</v>
      </c>
      <c r="G26" s="24">
        <v>0</v>
      </c>
      <c r="H26" s="24">
        <v>0</v>
      </c>
      <c r="I26" s="24">
        <v>9300</v>
      </c>
      <c r="J26" s="24">
        <v>0</v>
      </c>
      <c r="K26" s="24">
        <v>0</v>
      </c>
      <c r="L26" s="24">
        <v>0</v>
      </c>
      <c r="M26" s="25">
        <f t="shared" si="0"/>
        <v>18351</v>
      </c>
      <c r="N26" s="26">
        <v>10425.6825</v>
      </c>
      <c r="O26" s="20">
        <f t="shared" si="1"/>
        <v>114682.5075</v>
      </c>
      <c r="P26" s="27">
        <v>-85366.85071392135</v>
      </c>
      <c r="Q26" s="28">
        <v>-14655.596790038337</v>
      </c>
      <c r="R26" s="38">
        <v>4509.45</v>
      </c>
      <c r="S26" s="29">
        <f t="shared" si="2"/>
        <v>77166.46070996167</v>
      </c>
    </row>
    <row r="27" spans="1:19" ht="12.75" customHeight="1" thickBot="1">
      <c r="A27" s="12">
        <v>20</v>
      </c>
      <c r="B27" s="9" t="s">
        <v>30</v>
      </c>
      <c r="C27" s="17">
        <v>24027</v>
      </c>
      <c r="D27" s="17">
        <v>8957</v>
      </c>
      <c r="E27" s="17">
        <v>26967</v>
      </c>
      <c r="F27" s="17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5">
        <f t="shared" si="0"/>
        <v>59951</v>
      </c>
      <c r="N27" s="26">
        <v>10782.0175</v>
      </c>
      <c r="O27" s="20">
        <f t="shared" si="1"/>
        <v>118602.1925</v>
      </c>
      <c r="P27" s="27">
        <v>10237.033154489753</v>
      </c>
      <c r="Q27" s="28">
        <v>-4622.059247592384</v>
      </c>
      <c r="R27" s="38">
        <v>2335.06</v>
      </c>
      <c r="S27" s="29">
        <f t="shared" si="2"/>
        <v>51694.07325240762</v>
      </c>
    </row>
    <row r="28" spans="1:19" ht="12.75" customHeight="1" thickBot="1">
      <c r="A28" s="12">
        <v>21</v>
      </c>
      <c r="B28" s="9" t="s">
        <v>31</v>
      </c>
      <c r="C28" s="17">
        <v>27345</v>
      </c>
      <c r="D28" s="17">
        <v>17772</v>
      </c>
      <c r="E28" s="17">
        <v>44664</v>
      </c>
      <c r="F28" s="17">
        <v>0</v>
      </c>
      <c r="G28" s="24">
        <v>0</v>
      </c>
      <c r="H28" s="24">
        <v>0</v>
      </c>
      <c r="I28" s="24">
        <v>68820</v>
      </c>
      <c r="J28" s="24">
        <v>0</v>
      </c>
      <c r="K28" s="24">
        <v>0</v>
      </c>
      <c r="L28" s="24">
        <v>0</v>
      </c>
      <c r="M28" s="25">
        <f t="shared" si="0"/>
        <v>158601</v>
      </c>
      <c r="N28" s="26">
        <v>14223.02125</v>
      </c>
      <c r="O28" s="20">
        <f t="shared" si="1"/>
        <v>156453.23374999998</v>
      </c>
      <c r="P28" s="27">
        <v>-5128.4375067002775</v>
      </c>
      <c r="Q28" s="28">
        <v>-4555.650349069471</v>
      </c>
      <c r="R28" s="38">
        <v>12973.56</v>
      </c>
      <c r="S28" s="29">
        <f t="shared" si="2"/>
        <v>-19676.976599069487</v>
      </c>
    </row>
    <row r="29" spans="1:19" ht="12.75" customHeight="1" thickBot="1">
      <c r="A29" s="12">
        <v>22</v>
      </c>
      <c r="B29" s="9" t="s">
        <v>10</v>
      </c>
      <c r="C29" s="17">
        <v>20667</v>
      </c>
      <c r="D29" s="17">
        <v>70851</v>
      </c>
      <c r="E29" s="17">
        <v>21249</v>
      </c>
      <c r="F29" s="17">
        <v>27679</v>
      </c>
      <c r="G29" s="24">
        <v>0</v>
      </c>
      <c r="H29" s="24">
        <v>0</v>
      </c>
      <c r="I29" s="24">
        <v>158200</v>
      </c>
      <c r="J29" s="24">
        <v>0</v>
      </c>
      <c r="K29" s="24">
        <v>0</v>
      </c>
      <c r="L29" s="24">
        <v>0</v>
      </c>
      <c r="M29" s="25">
        <f t="shared" si="0"/>
        <v>298646</v>
      </c>
      <c r="N29" s="26">
        <v>22460.82625</v>
      </c>
      <c r="O29" s="20">
        <f t="shared" si="1"/>
        <v>247069.08875</v>
      </c>
      <c r="P29" s="27">
        <v>212624.8284788341</v>
      </c>
      <c r="Q29" s="26">
        <v>44189.04224481859</v>
      </c>
      <c r="R29" s="38">
        <v>19352.94</v>
      </c>
      <c r="S29" s="29">
        <f t="shared" si="2"/>
        <v>-26740.80900518141</v>
      </c>
    </row>
    <row r="30" spans="1:19" ht="12.75" customHeight="1" thickBot="1">
      <c r="A30" s="12">
        <v>23</v>
      </c>
      <c r="B30" s="9" t="s">
        <v>11</v>
      </c>
      <c r="C30" s="17">
        <v>5499</v>
      </c>
      <c r="D30" s="17">
        <v>57942</v>
      </c>
      <c r="E30" s="17">
        <v>20348</v>
      </c>
      <c r="F30" s="17">
        <v>0</v>
      </c>
      <c r="G30" s="24">
        <v>0</v>
      </c>
      <c r="H30" s="24">
        <v>0</v>
      </c>
      <c r="I30" s="24">
        <v>126590</v>
      </c>
      <c r="J30" s="24">
        <v>0</v>
      </c>
      <c r="K30" s="24">
        <v>0</v>
      </c>
      <c r="L30" s="24">
        <v>0</v>
      </c>
      <c r="M30" s="25">
        <f t="shared" si="0"/>
        <v>210379</v>
      </c>
      <c r="N30" s="26">
        <v>18576.5715</v>
      </c>
      <c r="O30" s="20">
        <f t="shared" si="1"/>
        <v>204342.2865</v>
      </c>
      <c r="P30" s="27">
        <v>97967.32178543748</v>
      </c>
      <c r="Q30" s="28">
        <v>19026.993153174804</v>
      </c>
      <c r="R30" s="38">
        <v>14945.89</v>
      </c>
      <c r="S30" s="29">
        <f t="shared" si="2"/>
        <v>-1955.6103468252077</v>
      </c>
    </row>
    <row r="31" spans="1:19" ht="12.75" customHeight="1" thickBot="1">
      <c r="A31" s="12">
        <v>24</v>
      </c>
      <c r="B31" s="9" t="s">
        <v>12</v>
      </c>
      <c r="C31" s="17">
        <v>17394</v>
      </c>
      <c r="D31" s="17">
        <v>36836</v>
      </c>
      <c r="E31" s="17">
        <v>57699</v>
      </c>
      <c r="F31" s="17">
        <v>5641</v>
      </c>
      <c r="G31" s="24">
        <v>71456</v>
      </c>
      <c r="H31" s="24">
        <v>0</v>
      </c>
      <c r="I31" s="24">
        <v>14880</v>
      </c>
      <c r="J31" s="24">
        <v>0</v>
      </c>
      <c r="K31" s="24">
        <v>0</v>
      </c>
      <c r="L31" s="24">
        <v>0</v>
      </c>
      <c r="M31" s="25">
        <f t="shared" si="0"/>
        <v>203906</v>
      </c>
      <c r="N31" s="26">
        <v>16302.602500000003</v>
      </c>
      <c r="O31" s="20">
        <f t="shared" si="1"/>
        <v>179328.62750000003</v>
      </c>
      <c r="P31" s="27">
        <v>59473.042123209445</v>
      </c>
      <c r="Q31" s="28">
        <v>32050.785952440943</v>
      </c>
      <c r="R31" s="38">
        <v>27341.99</v>
      </c>
      <c r="S31" s="29">
        <f t="shared" si="2"/>
        <v>-19868.576547559027</v>
      </c>
    </row>
    <row r="32" spans="1:19" ht="12.75" customHeight="1" thickBot="1">
      <c r="A32" s="12">
        <v>25</v>
      </c>
      <c r="B32" s="9" t="s">
        <v>13</v>
      </c>
      <c r="C32" s="17">
        <v>808</v>
      </c>
      <c r="D32" s="17">
        <v>23938</v>
      </c>
      <c r="E32" s="17">
        <v>35282</v>
      </c>
      <c r="F32" s="17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5">
        <f t="shared" si="0"/>
        <v>60028</v>
      </c>
      <c r="N32" s="26">
        <v>10092.333749999998</v>
      </c>
      <c r="O32" s="20">
        <f t="shared" si="1"/>
        <v>111015.67124999998</v>
      </c>
      <c r="P32" s="27">
        <v>-24581.76327453396</v>
      </c>
      <c r="Q32" s="28">
        <v>-21017.551404919705</v>
      </c>
      <c r="R32" s="38">
        <v>6506.83</v>
      </c>
      <c r="S32" s="29">
        <f t="shared" si="2"/>
        <v>23463.289845080282</v>
      </c>
    </row>
    <row r="33" spans="1:19" ht="12.75" customHeight="1" thickBot="1">
      <c r="A33" s="12">
        <v>26</v>
      </c>
      <c r="B33" s="9" t="s">
        <v>20</v>
      </c>
      <c r="C33" s="17">
        <v>12259</v>
      </c>
      <c r="D33" s="17">
        <v>37163</v>
      </c>
      <c r="E33" s="17">
        <v>51168</v>
      </c>
      <c r="F33" s="17">
        <v>62814</v>
      </c>
      <c r="G33" s="24">
        <v>68155</v>
      </c>
      <c r="H33" s="24">
        <v>0</v>
      </c>
      <c r="I33" s="24">
        <v>8680</v>
      </c>
      <c r="J33" s="24">
        <v>0</v>
      </c>
      <c r="K33" s="24">
        <v>0</v>
      </c>
      <c r="L33" s="24">
        <v>0</v>
      </c>
      <c r="M33" s="25">
        <f t="shared" si="0"/>
        <v>240239</v>
      </c>
      <c r="N33" s="26">
        <v>12856.643749999997</v>
      </c>
      <c r="O33" s="20">
        <f t="shared" si="1"/>
        <v>141423.08124999996</v>
      </c>
      <c r="P33" s="27">
        <v>-13290.933348518589</v>
      </c>
      <c r="Q33" s="28">
        <v>-50712.51668177409</v>
      </c>
      <c r="R33" s="38">
        <v>22546.13</v>
      </c>
      <c r="S33" s="29">
        <f t="shared" si="2"/>
        <v>-172074.56543177413</v>
      </c>
    </row>
    <row r="34" spans="1:19" ht="12.75" customHeight="1" thickBot="1">
      <c r="A34" s="12">
        <v>27</v>
      </c>
      <c r="B34" s="9" t="s">
        <v>14</v>
      </c>
      <c r="C34" s="17">
        <v>1390</v>
      </c>
      <c r="D34" s="17">
        <v>11677</v>
      </c>
      <c r="E34" s="17">
        <v>28731</v>
      </c>
      <c r="F34" s="17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f t="shared" si="0"/>
        <v>41798</v>
      </c>
      <c r="N34" s="26">
        <v>8949.806250000001</v>
      </c>
      <c r="O34" s="20">
        <f t="shared" si="1"/>
        <v>98447.86875000002</v>
      </c>
      <c r="P34" s="27">
        <v>57037.56109286149</v>
      </c>
      <c r="Q34" s="28">
        <v>-8661.997036083725</v>
      </c>
      <c r="R34" s="38">
        <v>4316.73</v>
      </c>
      <c r="S34" s="29">
        <f t="shared" si="2"/>
        <v>43671.141713916295</v>
      </c>
    </row>
    <row r="35" spans="1:19" ht="12.75" customHeight="1" thickBot="1">
      <c r="A35" s="12">
        <v>28</v>
      </c>
      <c r="B35" s="9" t="s">
        <v>15</v>
      </c>
      <c r="C35" s="17">
        <v>1227</v>
      </c>
      <c r="D35" s="17">
        <v>9546</v>
      </c>
      <c r="E35" s="17">
        <v>42491</v>
      </c>
      <c r="F35" s="17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5">
        <f t="shared" si="0"/>
        <v>53264</v>
      </c>
      <c r="N35" s="26">
        <v>13656.8775</v>
      </c>
      <c r="O35" s="20">
        <f t="shared" si="1"/>
        <v>150225.6525</v>
      </c>
      <c r="P35" s="27">
        <v>-92982.71065284239</v>
      </c>
      <c r="Q35" s="28">
        <v>-17820.740461060603</v>
      </c>
      <c r="R35" s="38">
        <v>13276.59</v>
      </c>
      <c r="S35" s="29">
        <f t="shared" si="2"/>
        <v>65864.3220389394</v>
      </c>
    </row>
    <row r="36" spans="1:19" ht="12.75" customHeight="1" thickBot="1">
      <c r="A36" s="12">
        <v>29</v>
      </c>
      <c r="B36" s="9" t="s">
        <v>16</v>
      </c>
      <c r="C36" s="17">
        <v>859</v>
      </c>
      <c r="D36" s="17">
        <v>27503</v>
      </c>
      <c r="E36" s="17">
        <v>58758</v>
      </c>
      <c r="F36" s="17">
        <v>0</v>
      </c>
      <c r="G36" s="24">
        <v>0</v>
      </c>
      <c r="H36" s="24">
        <v>45020</v>
      </c>
      <c r="I36" s="24">
        <v>94240</v>
      </c>
      <c r="J36" s="24">
        <v>0</v>
      </c>
      <c r="K36" s="24">
        <v>0</v>
      </c>
      <c r="L36" s="24">
        <v>0</v>
      </c>
      <c r="M36" s="25">
        <f t="shared" si="0"/>
        <v>226380</v>
      </c>
      <c r="N36" s="26">
        <v>14795.074999999999</v>
      </c>
      <c r="O36" s="20">
        <f t="shared" si="1"/>
        <v>162745.82499999998</v>
      </c>
      <c r="P36" s="27">
        <v>-210176.6718593708</v>
      </c>
      <c r="Q36" s="26">
        <v>-51289.0047246063</v>
      </c>
      <c r="R36" s="38">
        <v>10161.97</v>
      </c>
      <c r="S36" s="29">
        <f t="shared" si="2"/>
        <v>-125085.14972460631</v>
      </c>
    </row>
    <row r="37" spans="1:19" ht="12.75" customHeight="1" thickBot="1">
      <c r="A37" s="12">
        <v>30</v>
      </c>
      <c r="B37" s="9" t="s">
        <v>17</v>
      </c>
      <c r="C37" s="17">
        <v>9042</v>
      </c>
      <c r="D37" s="17">
        <v>43584</v>
      </c>
      <c r="E37" s="17">
        <v>18500</v>
      </c>
      <c r="F37" s="17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5">
        <f t="shared" si="0"/>
        <v>71126</v>
      </c>
      <c r="N37" s="26">
        <v>9566.094249999998</v>
      </c>
      <c r="O37" s="20">
        <f t="shared" si="1"/>
        <v>105227.03674999998</v>
      </c>
      <c r="P37" s="27">
        <v>5.419695588388095</v>
      </c>
      <c r="Q37" s="28">
        <v>-1815.7747432220522</v>
      </c>
      <c r="R37" s="38">
        <v>2964.96</v>
      </c>
      <c r="S37" s="29">
        <f t="shared" si="2"/>
        <v>29320.302006777933</v>
      </c>
    </row>
    <row r="38" spans="1:19" ht="13.5" customHeight="1" thickBot="1">
      <c r="A38" s="12">
        <v>31</v>
      </c>
      <c r="B38" s="9" t="s">
        <v>19</v>
      </c>
      <c r="C38" s="17">
        <v>1540</v>
      </c>
      <c r="D38" s="17">
        <v>9514</v>
      </c>
      <c r="E38" s="17">
        <v>12333</v>
      </c>
      <c r="F38" s="17">
        <v>0</v>
      </c>
      <c r="G38" s="30">
        <v>0</v>
      </c>
      <c r="H38" s="30">
        <v>107588</v>
      </c>
      <c r="I38" s="30">
        <v>104000</v>
      </c>
      <c r="J38" s="30">
        <v>0</v>
      </c>
      <c r="K38" s="30">
        <v>0</v>
      </c>
      <c r="L38" s="30">
        <v>0</v>
      </c>
      <c r="M38" s="31">
        <f t="shared" si="0"/>
        <v>234975</v>
      </c>
      <c r="N38" s="32">
        <v>13667.004374999999</v>
      </c>
      <c r="O38" s="20">
        <f>N38*10</f>
        <v>136670.04374999998</v>
      </c>
      <c r="P38" s="33">
        <v>126183.74746600089</v>
      </c>
      <c r="Q38" s="34">
        <v>-887.951854522019</v>
      </c>
      <c r="R38" s="39">
        <v>13239.8</v>
      </c>
      <c r="S38" s="35">
        <f t="shared" si="2"/>
        <v>-112432.70810452204</v>
      </c>
    </row>
    <row r="39" spans="1:19" ht="15.75" customHeight="1">
      <c r="A39" s="13"/>
      <c r="B39" s="8" t="s">
        <v>18</v>
      </c>
      <c r="C39" s="6">
        <f>SUM(C8:C38)</f>
        <v>316123</v>
      </c>
      <c r="D39" s="6">
        <f aca="true" t="shared" si="3" ref="D39:M39">SUM(D8:D38)</f>
        <v>1647165</v>
      </c>
      <c r="E39" s="6">
        <f t="shared" si="3"/>
        <v>1412058</v>
      </c>
      <c r="F39" s="6">
        <f t="shared" si="3"/>
        <v>115206</v>
      </c>
      <c r="G39" s="6">
        <f t="shared" si="3"/>
        <v>510272</v>
      </c>
      <c r="H39" s="6">
        <f t="shared" si="3"/>
        <v>565162</v>
      </c>
      <c r="I39" s="6">
        <f t="shared" si="3"/>
        <v>1160328</v>
      </c>
      <c r="J39" s="6">
        <f t="shared" si="3"/>
        <v>0</v>
      </c>
      <c r="K39" s="6">
        <f>SUM(K8:K38)</f>
        <v>0</v>
      </c>
      <c r="L39" s="6">
        <f>SUM(L8:L38)</f>
        <v>55980.39</v>
      </c>
      <c r="M39" s="6">
        <f t="shared" si="3"/>
        <v>5782294.390000001</v>
      </c>
      <c r="N39" s="6">
        <f aca="true" t="shared" si="4" ref="N39:S39">SUM(N8:N38)</f>
        <v>497721.86035</v>
      </c>
      <c r="O39" s="7">
        <f t="shared" si="4"/>
        <v>5461273.459475</v>
      </c>
      <c r="P39" s="7">
        <f t="shared" si="4"/>
        <v>-180109.11024731974</v>
      </c>
      <c r="Q39" s="6">
        <f t="shared" si="4"/>
        <v>-186688.2512925532</v>
      </c>
      <c r="R39" s="6">
        <f t="shared" si="4"/>
        <v>349680.02</v>
      </c>
      <c r="S39" s="15">
        <f t="shared" si="4"/>
        <v>-857389.2018175531</v>
      </c>
    </row>
  </sheetData>
  <sheetProtection/>
  <mergeCells count="22">
    <mergeCell ref="C5:C6"/>
    <mergeCell ref="D5:D6"/>
    <mergeCell ref="N4:N6"/>
    <mergeCell ref="K5:K6"/>
    <mergeCell ref="F5:F6"/>
    <mergeCell ref="G5:G6"/>
    <mergeCell ref="A1:Q1"/>
    <mergeCell ref="B2:Q2"/>
    <mergeCell ref="A4:A6"/>
    <mergeCell ref="B4:B6"/>
    <mergeCell ref="M4:M6"/>
    <mergeCell ref="Q4:Q6"/>
    <mergeCell ref="O4:O6"/>
    <mergeCell ref="C4:L4"/>
    <mergeCell ref="E5:E6"/>
    <mergeCell ref="H5:H6"/>
    <mergeCell ref="R4:R6"/>
    <mergeCell ref="S4:S6"/>
    <mergeCell ref="I5:I6"/>
    <mergeCell ref="J5:J6"/>
    <mergeCell ref="P4:P6"/>
    <mergeCell ref="L5:L6"/>
  </mergeCells>
  <printOptions/>
  <pageMargins left="0.17" right="0.17" top="0.2" bottom="0.28" header="0.2" footer="0.2"/>
  <pageSetup horizontalDpi="600" verticalDpi="6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2023-03-29T07:39:18Z</cp:lastPrinted>
  <dcterms:created xsi:type="dcterms:W3CDTF">2013-12-12T12:06:05Z</dcterms:created>
  <dcterms:modified xsi:type="dcterms:W3CDTF">2023-03-29T11:00:52Z</dcterms:modified>
  <cp:category/>
  <cp:version/>
  <cp:contentType/>
  <cp:contentStatus/>
</cp:coreProperties>
</file>